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50" tabRatio="802" firstSheet="1" activeTab="1"/>
  </bookViews>
  <sheets>
    <sheet name="PL2 PAVon" sheetId="21" state="hidden" r:id="rId1"/>
    <sheet name="PL-NSTW" sheetId="39" r:id="rId2"/>
  </sheets>
  <externalReferences>
    <externalReference r:id="rId3"/>
    <externalReference r:id="rId4"/>
  </externalReferences>
  <definedNames>
    <definedName name="_xlnm._FilterDatabase" localSheetId="1" hidden="1">'PL-NSTW'!$E$1:$E$136</definedName>
    <definedName name="_xlnm.Print_Area" localSheetId="1">'PL-NSTW'!$A$1:$AB$24</definedName>
    <definedName name="_xlnm.Print_Titles" localSheetId="0">'PL2 PAVon'!$8:$13</definedName>
    <definedName name="_xlnm.Print_Titles" localSheetId="1">'PL-NSTW'!$6:$10</definedName>
  </definedNames>
  <calcPr calcId="144525"/>
</workbook>
</file>

<file path=xl/calcChain.xml><?xml version="1.0" encoding="utf-8"?>
<calcChain xmlns="http://schemas.openxmlformats.org/spreadsheetml/2006/main">
  <c r="L12" i="39" l="1"/>
  <c r="M12" i="39"/>
  <c r="N12" i="39"/>
  <c r="O12" i="39"/>
  <c r="P12" i="39"/>
  <c r="Q12" i="39"/>
  <c r="R12" i="39"/>
  <c r="S12" i="39"/>
  <c r="T12" i="39"/>
  <c r="U12" i="39"/>
  <c r="V12" i="39"/>
  <c r="W12" i="39"/>
  <c r="Y12" i="39"/>
  <c r="Z12" i="39"/>
  <c r="AA12" i="39"/>
  <c r="K12" i="39"/>
  <c r="L14" i="39"/>
  <c r="M14" i="39"/>
  <c r="N14" i="39"/>
  <c r="O14" i="39"/>
  <c r="P14" i="39"/>
  <c r="Q14" i="39"/>
  <c r="R14" i="39"/>
  <c r="S14" i="39"/>
  <c r="T14" i="39"/>
  <c r="U14" i="39"/>
  <c r="V14" i="39"/>
  <c r="W14" i="39"/>
  <c r="Y14" i="39"/>
  <c r="Z14" i="39"/>
  <c r="AA14" i="39"/>
  <c r="K14" i="39"/>
  <c r="Y20" i="39"/>
  <c r="AA17" i="39" l="1"/>
  <c r="AA16" i="39" s="1"/>
  <c r="Z18" i="39"/>
  <c r="Z17" i="39" s="1"/>
  <c r="Z16" i="39" s="1"/>
  <c r="Z11" i="39" l="1"/>
  <c r="AA11" i="39"/>
  <c r="W19" i="39"/>
  <c r="W18" i="39" s="1"/>
  <c r="W17" i="39" s="1"/>
  <c r="W16" i="39" s="1"/>
  <c r="V19" i="39"/>
  <c r="V18" i="39" s="1"/>
  <c r="V17" i="39" s="1"/>
  <c r="V16" i="39" s="1"/>
  <c r="V11" i="39" s="1"/>
  <c r="T19" i="39"/>
  <c r="T18" i="39" s="1"/>
  <c r="T17" i="39" s="1"/>
  <c r="T16" i="39" s="1"/>
  <c r="T11" i="39" s="1"/>
  <c r="Q19" i="39"/>
  <c r="O18" i="39" s="1"/>
  <c r="O17" i="39" s="1"/>
  <c r="O16" i="39" s="1"/>
  <c r="O11" i="39" s="1"/>
  <c r="Y18" i="39"/>
  <c r="Y17" i="39" s="1"/>
  <c r="Y16" i="39" s="1"/>
  <c r="Y11" i="39" s="1"/>
  <c r="U18" i="39"/>
  <c r="U17" i="39" s="1"/>
  <c r="U16" i="39" s="1"/>
  <c r="S18" i="39"/>
  <c r="S17" i="39" s="1"/>
  <c r="S16" i="39" s="1"/>
  <c r="S11" i="39" s="1"/>
  <c r="R18" i="39"/>
  <c r="R17" i="39" s="1"/>
  <c r="R16" i="39" s="1"/>
  <c r="R11" i="39" s="1"/>
  <c r="P18" i="39"/>
  <c r="P17" i="39" s="1"/>
  <c r="P16" i="39" s="1"/>
  <c r="P11" i="39" s="1"/>
  <c r="N18" i="39"/>
  <c r="N17" i="39" s="1"/>
  <c r="N16" i="39" s="1"/>
  <c r="N11" i="39" s="1"/>
  <c r="M18" i="39"/>
  <c r="M17" i="39" s="1"/>
  <c r="M16" i="39" s="1"/>
  <c r="M11" i="39" s="1"/>
  <c r="L18" i="39"/>
  <c r="L17" i="39" s="1"/>
  <c r="L16" i="39" s="1"/>
  <c r="K18" i="39"/>
  <c r="K17" i="39" s="1"/>
  <c r="K16" i="39" s="1"/>
  <c r="L11" i="39" l="1"/>
  <c r="W11" i="39"/>
  <c r="U11" i="39"/>
  <c r="X18" i="39"/>
  <c r="X17" i="39" s="1"/>
  <c r="X16" i="39" s="1"/>
  <c r="X14" i="39" s="1"/>
  <c r="X12" i="39" s="1"/>
  <c r="Q18" i="39"/>
  <c r="Q17" i="39" s="1"/>
  <c r="Q16" i="39" s="1"/>
  <c r="Q11" i="39" l="1"/>
  <c r="X11" i="39"/>
  <c r="K11" i="39"/>
  <c r="E16" i="21" l="1"/>
  <c r="C16" i="21" s="1"/>
  <c r="E37" i="21"/>
  <c r="K26" i="21"/>
  <c r="K27" i="21"/>
  <c r="G37" i="21"/>
  <c r="I37" i="21"/>
  <c r="C39" i="21"/>
  <c r="I38" i="21"/>
  <c r="C38" i="21" s="1"/>
  <c r="I27" i="21"/>
  <c r="I26" i="21"/>
  <c r="X18" i="21"/>
  <c r="M18" i="21"/>
  <c r="M15" i="21" s="1"/>
  <c r="M14" i="21" s="1"/>
  <c r="I17" i="21"/>
  <c r="AA15" i="21"/>
  <c r="N15" i="21"/>
  <c r="N14" i="21" s="1"/>
  <c r="X14" i="21"/>
  <c r="Z13" i="21"/>
  <c r="X13" i="21" s="1"/>
  <c r="Y13" i="21"/>
  <c r="Z12" i="21"/>
  <c r="Z15" i="21" s="1"/>
  <c r="Y12" i="21"/>
  <c r="Y15" i="21" s="1"/>
  <c r="R12" i="21"/>
  <c r="E27" i="21"/>
  <c r="I33" i="21"/>
  <c r="C33" i="21" s="1"/>
  <c r="G17" i="21"/>
  <c r="E17" i="21"/>
  <c r="E22" i="21"/>
  <c r="E24" i="21"/>
  <c r="C24" i="21" s="1"/>
  <c r="G26" i="21"/>
  <c r="E26" i="21"/>
  <c r="G28" i="21"/>
  <c r="E28" i="21"/>
  <c r="C28" i="21" s="1"/>
  <c r="G25" i="21"/>
  <c r="I34" i="21"/>
  <c r="K25" i="21"/>
  <c r="I21" i="21"/>
  <c r="C21" i="21" s="1"/>
  <c r="E31" i="21"/>
  <c r="G31" i="21"/>
  <c r="I31" i="21"/>
  <c r="C22" i="21"/>
  <c r="K31" i="21"/>
  <c r="K32" i="21"/>
  <c r="E36" i="21"/>
  <c r="C36" i="21" s="1"/>
  <c r="I25" i="21"/>
  <c r="E21" i="21"/>
  <c r="G23" i="21"/>
  <c r="G18" i="21" s="1"/>
  <c r="C23" i="21"/>
  <c r="G19" i="21"/>
  <c r="E19" i="21"/>
  <c r="E34" i="21"/>
  <c r="E32" i="21"/>
  <c r="G35" i="21"/>
  <c r="E35" i="21"/>
  <c r="I32" i="21"/>
  <c r="I19" i="21"/>
  <c r="G32" i="21"/>
  <c r="E29" i="21"/>
  <c r="C29" i="21" s="1"/>
  <c r="E18" i="21"/>
  <c r="C35" i="21" l="1"/>
  <c r="K18" i="21"/>
  <c r="K15" i="21" s="1"/>
  <c r="C37" i="21"/>
  <c r="C25" i="21"/>
  <c r="X12" i="21"/>
  <c r="X15" i="21" s="1"/>
  <c r="X17" i="21" s="1"/>
  <c r="U18" i="21" s="1"/>
  <c r="C19" i="21"/>
  <c r="C31" i="21"/>
  <c r="C34" i="21"/>
  <c r="E15" i="21"/>
  <c r="F24" i="21" s="1"/>
  <c r="C17" i="21"/>
  <c r="C32" i="21"/>
  <c r="G15" i="21"/>
  <c r="H32" i="21" s="1"/>
  <c r="F31" i="21"/>
  <c r="F34" i="21"/>
  <c r="F29" i="21"/>
  <c r="F32" i="21"/>
  <c r="F27" i="21"/>
  <c r="H34" i="21"/>
  <c r="H33" i="21"/>
  <c r="H37" i="21"/>
  <c r="C26" i="21"/>
  <c r="F16" i="21"/>
  <c r="I18" i="21"/>
  <c r="I15" i="21" s="1"/>
  <c r="J33" i="21" s="1"/>
  <c r="C27" i="21"/>
  <c r="L31" i="21"/>
  <c r="L32" i="21"/>
  <c r="K14" i="21"/>
  <c r="L25" i="21"/>
  <c r="H35" i="21" l="1"/>
  <c r="F35" i="21"/>
  <c r="H23" i="21"/>
  <c r="H18" i="21" s="1"/>
  <c r="H26" i="21"/>
  <c r="F22" i="21"/>
  <c r="F21" i="21"/>
  <c r="F18" i="21" s="1"/>
  <c r="F36" i="21"/>
  <c r="F17" i="21"/>
  <c r="F15" i="21" s="1"/>
  <c r="H28" i="21"/>
  <c r="G14" i="21"/>
  <c r="F33" i="21"/>
  <c r="F28" i="21"/>
  <c r="H31" i="21"/>
  <c r="C18" i="21"/>
  <c r="D30" i="21" s="1"/>
  <c r="H25" i="21"/>
  <c r="H17" i="21"/>
  <c r="H15" i="21" s="1"/>
  <c r="H29" i="21"/>
  <c r="F26" i="21"/>
  <c r="F37" i="21"/>
  <c r="E14" i="21"/>
  <c r="F38" i="21" s="1"/>
  <c r="J21" i="21"/>
  <c r="J34" i="21"/>
  <c r="J32" i="21"/>
  <c r="J31" i="21"/>
  <c r="I14" i="21"/>
  <c r="J29" i="21"/>
  <c r="J25" i="21"/>
  <c r="J37" i="21"/>
  <c r="L18" i="21"/>
  <c r="L15" i="21" s="1"/>
  <c r="C15" i="21" l="1"/>
  <c r="D27" i="21" s="1"/>
  <c r="J18" i="21"/>
  <c r="J15" i="21" s="1"/>
  <c r="C14" i="21"/>
  <c r="D37" i="21"/>
  <c r="D28" i="21" l="1"/>
  <c r="D24" i="21"/>
  <c r="D23" i="21"/>
  <c r="D25" i="21"/>
  <c r="D31" i="21"/>
  <c r="D16" i="21"/>
  <c r="D22" i="21"/>
  <c r="D21" i="21"/>
  <c r="D18" i="21" s="1"/>
  <c r="D15" i="21" s="1"/>
  <c r="D36" i="21"/>
  <c r="D34" i="21"/>
  <c r="D32" i="21"/>
  <c r="D33" i="21"/>
  <c r="D35" i="21"/>
  <c r="D17" i="21"/>
  <c r="D29" i="21"/>
  <c r="D26" i="21"/>
</calcChain>
</file>

<file path=xl/comments1.xml><?xml version="1.0" encoding="utf-8"?>
<comments xmlns="http://schemas.openxmlformats.org/spreadsheetml/2006/main">
  <authors>
    <author>Administrator</author>
  </authors>
  <commentList>
    <comment ref="W19" authorId="0">
      <text>
        <r>
          <rPr>
            <b/>
            <sz val="9"/>
            <color indexed="81"/>
            <rFont val="Tahoma"/>
            <family val="2"/>
          </rPr>
          <t>Bao gồm 39,626 tỷ nguồn TT XKST</t>
        </r>
      </text>
    </comment>
  </commentList>
</comments>
</file>

<file path=xl/sharedStrings.xml><?xml version="1.0" encoding="utf-8"?>
<sst xmlns="http://schemas.openxmlformats.org/spreadsheetml/2006/main" count="139" uniqueCount="118">
  <si>
    <t>TT</t>
  </si>
  <si>
    <t>Nội dung</t>
  </si>
  <si>
    <t>TỔNG SỐ</t>
  </si>
  <si>
    <t>A</t>
  </si>
  <si>
    <t>I</t>
  </si>
  <si>
    <t>II</t>
  </si>
  <si>
    <t>III</t>
  </si>
  <si>
    <t>STT</t>
  </si>
  <si>
    <t>Năng lực thiết kế</t>
  </si>
  <si>
    <t>Thời gian KC-HT</t>
  </si>
  <si>
    <t>Quyết định đầu tư</t>
  </si>
  <si>
    <t>TMĐT</t>
  </si>
  <si>
    <t>Ghi chú</t>
  </si>
  <si>
    <t>Trong đó:</t>
  </si>
  <si>
    <t>XSKT</t>
  </si>
  <si>
    <t>NSTW</t>
  </si>
  <si>
    <t>Thực hiện dự án</t>
  </si>
  <si>
    <t>Công nghệ thông tin</t>
  </si>
  <si>
    <t>Giáo dục, đào tạo và giáo dục nghề nghiệp</t>
  </si>
  <si>
    <t>Giao thông</t>
  </si>
  <si>
    <t>Địa điểm mở tài khoản</t>
  </si>
  <si>
    <t>Chủ đầu tư</t>
  </si>
  <si>
    <t>Mã số dự án</t>
  </si>
  <si>
    <t>Mã ngành kinh tế</t>
  </si>
  <si>
    <t>Số, ngày, tháng, năm</t>
  </si>
  <si>
    <t>Trong đó</t>
  </si>
  <si>
    <t>Kế hoạch</t>
  </si>
  <si>
    <t>Xổ số kiến thiết</t>
  </si>
  <si>
    <t>a</t>
  </si>
  <si>
    <t>b</t>
  </si>
  <si>
    <t>c</t>
  </si>
  <si>
    <t>Tổng cộng</t>
  </si>
  <si>
    <t>Quốc phòng</t>
  </si>
  <si>
    <t>An ninh và trật tự, an toàn xã hội</t>
  </si>
  <si>
    <t>Khoa học, công nghệ</t>
  </si>
  <si>
    <t>Khu công nghiệp và khu kinh tế</t>
  </si>
  <si>
    <t>Phát thanh truyền hình thông tấn</t>
  </si>
  <si>
    <t>Y tế, dân số và gia đình</t>
  </si>
  <si>
    <t>Nông nghiệp, lâm nghiệp, diêm nghiệp, thủy lợi và thủy sản</t>
  </si>
  <si>
    <t>Hoạt động của các cơ quan quản lý nhà nước, đơn vị sự nghiệp công lập, tổ chức chính trị và các tổ chức chính trị-xã hội</t>
  </si>
  <si>
    <t>Thể dục, thể thao</t>
  </si>
  <si>
    <t>Môi trường</t>
  </si>
  <si>
    <t>Ngân sách tập trung</t>
  </si>
  <si>
    <t>Ngân sách Trung ương</t>
  </si>
  <si>
    <t>2021-2025 (theo hướng dẫn x 5 năm)</t>
  </si>
  <si>
    <t>Tỷ lệ</t>
  </si>
  <si>
    <t>(*5)</t>
  </si>
  <si>
    <t>(*6,7)</t>
  </si>
  <si>
    <t>TỔNG CỘNG</t>
  </si>
  <si>
    <t>16-20 chuyển sang</t>
  </si>
  <si>
    <t>Cấp tỉnh quản lý</t>
  </si>
  <si>
    <t>Tổng số (*5)</t>
  </si>
  <si>
    <t>gđ 21-25</t>
  </si>
  <si>
    <t>gđ 16-20</t>
  </si>
  <si>
    <t>Cấp huyện quản lý</t>
  </si>
  <si>
    <t>Vốn từ nguồn thu tiền sử dụng đất</t>
  </si>
  <si>
    <t>Văn hóa</t>
  </si>
  <si>
    <t>Kinh tế</t>
  </si>
  <si>
    <t>10a</t>
  </si>
  <si>
    <t>10b</t>
  </si>
  <si>
    <t>10c</t>
  </si>
  <si>
    <t>10d</t>
  </si>
  <si>
    <t>Trong đó: bố trí Chương trình MTQG xây dựng nông thôn mới</t>
  </si>
  <si>
    <t>Cụ thể chi tiết:</t>
  </si>
  <si>
    <t>* Cụ thể chi tiết</t>
  </si>
  <si>
    <t>Lũy kế giải ngân từ khởi công đến hết năm 2020</t>
  </si>
  <si>
    <t>Giá trị giải ngân KH vốn năm 2021</t>
  </si>
  <si>
    <t>KH vốn năm 2022</t>
  </si>
  <si>
    <t>Giải ngân KH vốn năm 2022 đến thời điểm báo cáo</t>
  </si>
  <si>
    <t>Công trình công cộng tại các đô thị, hạ tầng kỹ thuật khu đô thị mới</t>
  </si>
  <si>
    <t>Xã hội</t>
  </si>
  <si>
    <t>KBNN ĐT</t>
  </si>
  <si>
    <t>IV</t>
  </si>
  <si>
    <t>Đơn vị tính: Triệu đồng</t>
  </si>
  <si>
    <t>10e</t>
  </si>
  <si>
    <t>Nhiệm vụ chuẩn bị đầu tư và thanh toán chi phí tất toán công trình hoàn thành</t>
  </si>
  <si>
    <t>Nguồn thu cổ phần hóa, thoái vốn doanh nghiệp địa phương</t>
  </si>
  <si>
    <t>Đơn vị tính: Triệu đồng.</t>
  </si>
  <si>
    <t>(*)</t>
  </si>
  <si>
    <t>(Kèm theo Tờ trình số            /TTr-UBND ngày         tháng 11 năm 2022 của Ủy ban nhân dân Tỉnh)</t>
  </si>
  <si>
    <t>KH đầu tư công trung hạn vốn NSNN giai đoạn 2021-2025 do Tỉnh quản lý và phân bổ</t>
  </si>
  <si>
    <t>Chương trình phục hồi và phát triển kinh tế - xã hội</t>
  </si>
  <si>
    <t>Trong đó: vốn NSNN  giai đoạn 2021-2025</t>
  </si>
  <si>
    <t>KH vốn năm 2022 điều chỉnh</t>
  </si>
  <si>
    <t>Nhiệm vụ quy hoạch</t>
  </si>
  <si>
    <t>(Kèm theo Tờ trình số        -TTr/BCSĐ ngày         tháng 11 năm 2022 của Ban cán sự đảng Ủy ban nhân dân Tỉnh)</t>
  </si>
  <si>
    <t>Ghi chú:</t>
  </si>
  <si>
    <t>(*) Giao Ủy ban nhân dân Tỉnh phân khai chi tiết.</t>
  </si>
  <si>
    <t>(Kèm theo Công văn số           /SKHĐT-NV ngày           tháng 11 năm 2022 của Sở Kế hoạch và Đầu tư)</t>
  </si>
  <si>
    <t>Kế hoạch đầu tư công năm 2023</t>
  </si>
  <si>
    <r>
      <t xml:space="preserve">Phụ lục 2
 KẾ HOẠCH ĐẦU TƯ CÔNG NĂM 2023 TỪ NGUỒN NGÂN SÁCH DO TỈNH QUẢN LÝ VÀ PHÂN BỔ
</t>
    </r>
    <r>
      <rPr>
        <b/>
        <i/>
        <sz val="18"/>
        <rFont val="Times New Roman"/>
        <family val="1"/>
      </rPr>
      <t>(Theo ngành, lĩnh vực)</t>
    </r>
  </si>
  <si>
    <t>(Kèm theo  Nghị quyết số    /NQ-HĐND ngày 09 tháng 12 năm 2022 của Hội đồng nhân dân tỉnh Đồng Tháp)</t>
  </si>
  <si>
    <t>Địa điểm xây dựng</t>
  </si>
  <si>
    <t>Thu hồi các khoản vốn ứng trước</t>
  </si>
  <si>
    <t>Thanh toán nợ đọng XDCB</t>
  </si>
  <si>
    <t>Tổng số</t>
  </si>
  <si>
    <t>Vốn đã thanh toán từ khởi công đến hết kế hoạch năm trước</t>
  </si>
  <si>
    <r>
      <rPr>
        <b/>
        <sz val="11"/>
        <color theme="0"/>
        <rFont val="Times New Roman"/>
        <family val="1"/>
      </rPr>
      <t>NSTT</t>
    </r>
    <r>
      <rPr>
        <sz val="11"/>
        <color theme="0"/>
        <rFont val="Times New Roman"/>
        <family val="1"/>
      </rPr>
      <t xml:space="preserve"> (phần vốn tỉnh quản lý)</t>
    </r>
  </si>
  <si>
    <r>
      <t xml:space="preserve">Vốn nước ngoài </t>
    </r>
    <r>
      <rPr>
        <sz val="11"/>
        <color theme="0"/>
        <rFont val="Times New Roman"/>
        <family val="1"/>
      </rPr>
      <t>(ODA)</t>
    </r>
  </si>
  <si>
    <t>(Kèm theo Công văn số                        /SKHĐT-NV ngày         tháng 12 năm 2022 của Sở Kế hoạch và Đầu tư)</t>
  </si>
  <si>
    <t>Trong đó: Vốn NSTW</t>
  </si>
  <si>
    <t>Phụ lục</t>
  </si>
  <si>
    <t>+ Kè Hổ Cứ, thành phố Cao Lãnh (từ kè giai đoạn nối dài đến cầu Cao Lãnh), tỉnh Đồng Tháp (phần xây lắp)</t>
  </si>
  <si>
    <t>+ Kè Hổ Cứ, thành phố Cao Lãnh (từ kè giai đoạn nối dài đến cầu Cao Lãnh), tỉnh Đồng Tháp (phần đền bù, GPMB)</t>
  </si>
  <si>
    <t>Ban QLDA ĐTXDCT Nông nghiệp và PTNT</t>
  </si>
  <si>
    <t>UBND TPCL</t>
  </si>
  <si>
    <t>* Phân bổ theo ngành, lĩnh vực</t>
  </si>
  <si>
    <t>Dự án nhóm C</t>
  </si>
  <si>
    <t>TPHN, HTM, TPCL</t>
  </si>
  <si>
    <t>Ban QLDA ĐTXD CT DD&amp;CN Tỉnh</t>
  </si>
  <si>
    <t>430/QĐ-UBND.HC ngày 10/4/2023 của UBND Tỉnh</t>
  </si>
  <si>
    <r>
      <rPr>
        <b/>
        <sz val="11"/>
        <rFont val="Times New Roman"/>
        <family val="1"/>
      </rPr>
      <t>Ghi chú: (*)</t>
    </r>
    <r>
      <rPr>
        <sz val="11"/>
        <rFont val="Times New Roman"/>
        <family val="1"/>
      </rPr>
      <t xml:space="preserve"> Giao Ban QLDA ĐTXD công trình DD&amp;CN Tỉnh thực hiện thủ tục hoàn ứng vốn ngân sách Tỉnh theo đúng quy định.</t>
    </r>
  </si>
  <si>
    <t>KẾ HOẠCH VỐN ĐẦU TƯ TỪ NGUỒN NGÂN SÁCH TRUNG ƯƠNG THUỘC CHƯƠNG TRÌNH PHỤC HỒI VÀ PHÁT TRIỂN KINH TẾ - XÃ HỘI</t>
  </si>
  <si>
    <t xml:space="preserve">Kế hoạch đầu tư công </t>
  </si>
  <si>
    <t>Các dự án hoàn thành và bàn giao đưa vào sử dụng trước ngày 31/12/2023</t>
  </si>
  <si>
    <t>(Kèm theo  Nghị quyết số 45/NQ-HĐND ngày  14 tháng  11  năm 2024 của Hội đồng nhân dân tỉnh Đồng Tháp)</t>
  </si>
  <si>
    <t>- Đầu tư xây dựng và nâng cấp 03 Trạm Y tế tuyến xã thuộc tỉnh Đồng Tháp</t>
  </si>
  <si>
    <t>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</si>
</sst>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&quot;True&quot;;&quot;True&quot;;&quot;False&quot;"/>
    <numFmt numFmtId="167" formatCode="_(* #,##0_);_(* \(#,##0\);_(* &quot;-&quot;??_);_(@_)"/>
    <numFmt numFmtId="168" formatCode="0.0%"/>
  </numFmts>
  <fonts count="3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4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6"/>
      <name val="Times New Roman"/>
      <family val="1"/>
    </font>
    <font>
      <sz val="11"/>
      <color indexed="8"/>
      <name val="Calibri"/>
      <family val="2"/>
    </font>
    <font>
      <b/>
      <u/>
      <sz val="11"/>
      <name val="Times New Roman"/>
      <family val="1"/>
    </font>
    <font>
      <sz val="16"/>
      <name val="Times New Roman"/>
      <family val="1"/>
    </font>
    <font>
      <b/>
      <sz val="9"/>
      <color indexed="81"/>
      <name val="Tahoma"/>
      <family val="2"/>
    </font>
    <font>
      <sz val="11"/>
      <color theme="1"/>
      <name val="Calibri"/>
      <family val="2"/>
      <charset val="163"/>
    </font>
    <font>
      <i/>
      <sz val="16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i/>
      <sz val="13"/>
      <name val="Times New Roman"/>
      <family val="1"/>
    </font>
    <font>
      <i/>
      <sz val="13"/>
      <name val="Times New Roman"/>
      <family val="1"/>
    </font>
    <font>
      <b/>
      <u/>
      <sz val="13"/>
      <name val="Times New Roman"/>
      <family val="1"/>
    </font>
    <font>
      <b/>
      <i/>
      <u/>
      <sz val="13"/>
      <name val="Times New Roman"/>
      <family val="1"/>
    </font>
    <font>
      <u/>
      <sz val="13"/>
      <name val="Times New Roman"/>
      <family val="1"/>
    </font>
    <font>
      <sz val="11"/>
      <color theme="0"/>
      <name val="Times New Roman"/>
      <family val="1"/>
    </font>
    <font>
      <b/>
      <sz val="18"/>
      <name val="Times New Roman"/>
      <family val="1"/>
    </font>
    <font>
      <b/>
      <i/>
      <sz val="11"/>
      <name val="Times New Roman"/>
      <family val="1"/>
    </font>
    <font>
      <b/>
      <i/>
      <sz val="18"/>
      <name val="Times New Roman"/>
      <family val="1"/>
    </font>
    <font>
      <b/>
      <sz val="11"/>
      <color theme="0"/>
      <name val="Times New Roman"/>
      <family val="1"/>
    </font>
    <font>
      <i/>
      <sz val="11"/>
      <color theme="0"/>
      <name val="Times New Roman"/>
      <family val="1"/>
    </font>
    <font>
      <b/>
      <i/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4">
    <xf numFmtId="0" fontId="0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1" fillId="0" borderId="0"/>
    <xf numFmtId="165" fontId="11" fillId="0" borderId="0" applyFont="0" applyFill="0" applyBorder="0" applyAlignment="0" applyProtection="0"/>
    <xf numFmtId="0" fontId="3" fillId="0" borderId="0"/>
    <xf numFmtId="0" fontId="3" fillId="0" borderId="0"/>
    <xf numFmtId="164" fontId="11" fillId="0" borderId="0" applyFont="0" applyFill="0" applyBorder="0" applyAlignment="0" applyProtection="0"/>
    <xf numFmtId="0" fontId="3" fillId="0" borderId="0"/>
    <xf numFmtId="165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</cellStyleXfs>
  <cellXfs count="157">
    <xf numFmtId="0" fontId="0" fillId="0" borderId="0" xfId="0"/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8" fillId="0" borderId="0" xfId="0" applyNumberFormat="1" applyFont="1" applyAlignment="1">
      <alignment horizontal="right" vertical="center" wrapText="1"/>
    </xf>
    <xf numFmtId="3" fontId="18" fillId="0" borderId="0" xfId="0" applyNumberFormat="1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3" fontId="22" fillId="0" borderId="0" xfId="0" applyNumberFormat="1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2" fillId="0" borderId="0" xfId="0" applyFont="1" applyAlignment="1">
      <alignment vertical="top" wrapText="1"/>
    </xf>
    <xf numFmtId="3" fontId="21" fillId="0" borderId="0" xfId="0" applyNumberFormat="1" applyFont="1" applyAlignment="1">
      <alignment vertical="top" wrapText="1"/>
    </xf>
    <xf numFmtId="3" fontId="19" fillId="0" borderId="0" xfId="0" applyNumberFormat="1" applyFont="1" applyAlignment="1">
      <alignment vertical="top" wrapText="1"/>
    </xf>
    <xf numFmtId="0" fontId="19" fillId="0" borderId="0" xfId="0" applyFont="1" applyAlignment="1">
      <alignment vertical="top" wrapText="1"/>
    </xf>
    <xf numFmtId="3" fontId="18" fillId="0" borderId="0" xfId="0" applyNumberFormat="1" applyFont="1" applyAlignment="1">
      <alignment vertical="top" wrapText="1"/>
    </xf>
    <xf numFmtId="0" fontId="18" fillId="0" borderId="0" xfId="0" applyFont="1" applyAlignment="1">
      <alignment vertical="top" wrapText="1"/>
    </xf>
    <xf numFmtId="3" fontId="18" fillId="0" borderId="0" xfId="0" applyNumberFormat="1" applyFont="1" applyAlignment="1">
      <alignment horizontal="right" vertical="top" wrapText="1"/>
    </xf>
    <xf numFmtId="3" fontId="17" fillId="0" borderId="0" xfId="0" applyNumberFormat="1" applyFont="1" applyAlignment="1">
      <alignment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right" vertical="top" wrapText="1"/>
    </xf>
    <xf numFmtId="168" fontId="18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20" fillId="0" borderId="0" xfId="0" applyNumberFormat="1" applyFont="1" applyAlignment="1">
      <alignment vertical="center" wrapText="1"/>
    </xf>
    <xf numFmtId="3" fontId="20" fillId="0" borderId="0" xfId="0" applyNumberFormat="1" applyFont="1" applyAlignment="1">
      <alignment horizontal="right" vertical="center" wrapText="1"/>
    </xf>
    <xf numFmtId="0" fontId="22" fillId="0" borderId="3" xfId="4" applyFont="1" applyBorder="1" applyAlignment="1">
      <alignment horizontal="center" vertical="top"/>
    </xf>
    <xf numFmtId="0" fontId="22" fillId="0" borderId="3" xfId="0" applyFont="1" applyBorder="1" applyAlignment="1">
      <alignment vertical="top" wrapText="1"/>
    </xf>
    <xf numFmtId="3" fontId="22" fillId="0" borderId="3" xfId="0" applyNumberFormat="1" applyFont="1" applyBorder="1" applyAlignment="1">
      <alignment horizontal="right" vertical="top" wrapText="1"/>
    </xf>
    <xf numFmtId="9" fontId="22" fillId="0" borderId="3" xfId="13" applyFont="1" applyFill="1" applyBorder="1" applyAlignment="1">
      <alignment horizontal="right" vertical="top" wrapText="1"/>
    </xf>
    <xf numFmtId="0" fontId="22" fillId="0" borderId="3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3" xfId="0" quotePrefix="1" applyFont="1" applyBorder="1" applyAlignment="1">
      <alignment horizontal="left" vertical="top" wrapText="1"/>
    </xf>
    <xf numFmtId="3" fontId="19" fillId="0" borderId="3" xfId="0" applyNumberFormat="1" applyFont="1" applyBorder="1" applyAlignment="1">
      <alignment horizontal="right" vertical="top" wrapText="1"/>
    </xf>
    <xf numFmtId="10" fontId="18" fillId="0" borderId="3" xfId="0" applyNumberFormat="1" applyFont="1" applyBorder="1" applyAlignment="1">
      <alignment horizontal="right" vertical="top" wrapText="1"/>
    </xf>
    <xf numFmtId="3" fontId="18" fillId="0" borderId="3" xfId="0" applyNumberFormat="1" applyFont="1" applyBorder="1" applyAlignment="1">
      <alignment horizontal="right" vertical="top" wrapText="1"/>
    </xf>
    <xf numFmtId="168" fontId="18" fillId="0" borderId="3" xfId="0" applyNumberFormat="1" applyFont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top" wrapText="1"/>
    </xf>
    <xf numFmtId="9" fontId="18" fillId="0" borderId="3" xfId="13" applyFont="1" applyFill="1" applyBorder="1" applyAlignment="1">
      <alignment horizontal="right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3" fontId="20" fillId="0" borderId="3" xfId="0" applyNumberFormat="1" applyFont="1" applyBorder="1" applyAlignment="1">
      <alignment horizontal="right" vertical="center" wrapText="1"/>
    </xf>
    <xf numFmtId="10" fontId="20" fillId="0" borderId="3" xfId="0" applyNumberFormat="1" applyFont="1" applyBorder="1" applyAlignment="1">
      <alignment horizontal="right" vertical="center" wrapText="1"/>
    </xf>
    <xf numFmtId="9" fontId="20" fillId="0" borderId="3" xfId="13" applyFont="1" applyFill="1" applyBorder="1" applyAlignment="1">
      <alignment horizontal="right" vertical="center" wrapText="1"/>
    </xf>
    <xf numFmtId="168" fontId="20" fillId="0" borderId="3" xfId="0" applyNumberFormat="1" applyFont="1" applyBorder="1" applyAlignment="1">
      <alignment horizontal="right" vertical="center" wrapText="1"/>
    </xf>
    <xf numFmtId="0" fontId="17" fillId="0" borderId="3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left" vertical="top" wrapText="1"/>
    </xf>
    <xf numFmtId="3" fontId="20" fillId="0" borderId="3" xfId="0" applyNumberFormat="1" applyFont="1" applyBorder="1" applyAlignment="1">
      <alignment horizontal="right" vertical="top" wrapText="1"/>
    </xf>
    <xf numFmtId="10" fontId="17" fillId="0" borderId="3" xfId="0" applyNumberFormat="1" applyFont="1" applyBorder="1" applyAlignment="1">
      <alignment horizontal="right" vertical="top" wrapText="1"/>
    </xf>
    <xf numFmtId="3" fontId="17" fillId="0" borderId="3" xfId="0" applyNumberFormat="1" applyFont="1" applyBorder="1" applyAlignment="1">
      <alignment horizontal="right" vertical="top" wrapText="1"/>
    </xf>
    <xf numFmtId="9" fontId="17" fillId="0" borderId="3" xfId="13" applyFont="1" applyFill="1" applyBorder="1" applyAlignment="1">
      <alignment horizontal="right" vertical="top" wrapText="1"/>
    </xf>
    <xf numFmtId="168" fontId="17" fillId="0" borderId="3" xfId="0" applyNumberFormat="1" applyFont="1" applyBorder="1" applyAlignment="1">
      <alignment horizontal="right" vertical="top" wrapText="1"/>
    </xf>
    <xf numFmtId="0" fontId="17" fillId="2" borderId="3" xfId="0" applyFont="1" applyFill="1" applyBorder="1" applyAlignment="1">
      <alignment horizontal="left" vertical="top" wrapText="1"/>
    </xf>
    <xf numFmtId="0" fontId="17" fillId="2" borderId="3" xfId="0" quotePrefix="1" applyFont="1" applyFill="1" applyBorder="1" applyAlignment="1">
      <alignment horizontal="left" vertical="top" wrapText="1"/>
    </xf>
    <xf numFmtId="0" fontId="18" fillId="0" borderId="3" xfId="0" quotePrefix="1" applyFont="1" applyBorder="1" applyAlignment="1">
      <alignment horizontal="center" vertical="top" wrapText="1"/>
    </xf>
    <xf numFmtId="168" fontId="20" fillId="0" borderId="3" xfId="0" applyNumberFormat="1" applyFont="1" applyBorder="1" applyAlignment="1">
      <alignment horizontal="right" vertical="top" wrapText="1"/>
    </xf>
    <xf numFmtId="3" fontId="17" fillId="2" borderId="3" xfId="3" applyNumberFormat="1" applyFont="1" applyFill="1" applyBorder="1" applyAlignment="1">
      <alignment horizontal="left" vertical="top" wrapText="1"/>
    </xf>
    <xf numFmtId="3" fontId="17" fillId="2" borderId="3" xfId="3" quotePrefix="1" applyNumberFormat="1" applyFont="1" applyFill="1" applyBorder="1" applyAlignment="1">
      <alignment horizontal="left" vertical="top" wrapText="1"/>
    </xf>
    <xf numFmtId="168" fontId="22" fillId="0" borderId="3" xfId="0" applyNumberFormat="1" applyFont="1" applyBorder="1" applyAlignment="1">
      <alignment horizontal="right" vertical="top" wrapText="1"/>
    </xf>
    <xf numFmtId="168" fontId="23" fillId="0" borderId="3" xfId="0" applyNumberFormat="1" applyFont="1" applyBorder="1" applyAlignment="1">
      <alignment horizontal="righ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5" xfId="0" applyFont="1" applyBorder="1" applyAlignment="1">
      <alignment vertical="top" wrapText="1"/>
    </xf>
    <xf numFmtId="3" fontId="17" fillId="0" borderId="5" xfId="0" applyNumberFormat="1" applyFont="1" applyBorder="1" applyAlignment="1">
      <alignment vertical="top" wrapText="1"/>
    </xf>
    <xf numFmtId="168" fontId="18" fillId="0" borderId="3" xfId="13" applyNumberFormat="1" applyFont="1" applyBorder="1" applyAlignment="1">
      <alignment horizontal="right" vertical="top" wrapText="1"/>
    </xf>
    <xf numFmtId="10" fontId="18" fillId="0" borderId="3" xfId="13" applyNumberFormat="1" applyFont="1" applyBorder="1" applyAlignment="1">
      <alignment horizontal="right" vertical="top" wrapText="1"/>
    </xf>
    <xf numFmtId="0" fontId="21" fillId="0" borderId="4" xfId="0" applyFont="1" applyBorder="1" applyAlignment="1">
      <alignment horizontal="center" vertical="center" wrapText="1"/>
    </xf>
    <xf numFmtId="3" fontId="21" fillId="0" borderId="4" xfId="3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right" vertical="center" wrapText="1"/>
    </xf>
    <xf numFmtId="0" fontId="18" fillId="0" borderId="4" xfId="0" quotePrefix="1" applyFont="1" applyBorder="1" applyAlignment="1">
      <alignment horizontal="center" vertical="center" wrapText="1"/>
    </xf>
    <xf numFmtId="3" fontId="21" fillId="0" borderId="0" xfId="0" applyNumberFormat="1" applyFont="1" applyAlignment="1">
      <alignment vertical="center" wrapText="1"/>
    </xf>
    <xf numFmtId="3" fontId="18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6" fillId="2" borderId="1" xfId="0" quotePrefix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right" vertical="top" shrinkToFit="1"/>
    </xf>
    <xf numFmtId="0" fontId="6" fillId="2" borderId="1" xfId="0" applyFont="1" applyFill="1" applyBorder="1" applyAlignment="1">
      <alignment horizontal="justify" vertical="top" wrapText="1"/>
    </xf>
    <xf numFmtId="1" fontId="5" fillId="2" borderId="1" xfId="0" applyNumberFormat="1" applyFont="1" applyFill="1" applyBorder="1" applyAlignment="1">
      <alignment horizontal="center" vertical="top"/>
    </xf>
    <xf numFmtId="0" fontId="5" fillId="2" borderId="1" xfId="0" quotePrefix="1" applyFont="1" applyFill="1" applyBorder="1" applyAlignment="1">
      <alignment horizontal="justify" vertical="top" wrapText="1"/>
    </xf>
    <xf numFmtId="3" fontId="7" fillId="2" borderId="1" xfId="3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center" vertical="top"/>
    </xf>
    <xf numFmtId="0" fontId="24" fillId="2" borderId="0" xfId="0" applyFont="1" applyFill="1"/>
    <xf numFmtId="0" fontId="2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2" fillId="2" borderId="0" xfId="0" applyFont="1" applyFill="1"/>
    <xf numFmtId="3" fontId="12" fillId="2" borderId="0" xfId="0" applyNumberFormat="1" applyFont="1" applyFill="1"/>
    <xf numFmtId="1" fontId="6" fillId="2" borderId="1" xfId="3" applyNumberFormat="1" applyFont="1" applyFill="1" applyBorder="1" applyAlignment="1">
      <alignment horizontal="center" vertical="top"/>
    </xf>
    <xf numFmtId="1" fontId="6" fillId="2" borderId="1" xfId="3" applyNumberFormat="1" applyFont="1" applyFill="1" applyBorder="1" applyAlignment="1">
      <alignment horizontal="justify" vertical="top" wrapText="1"/>
    </xf>
    <xf numFmtId="167" fontId="6" fillId="2" borderId="1" xfId="1" applyNumberFormat="1" applyFont="1" applyFill="1" applyBorder="1" applyAlignment="1">
      <alignment horizontal="right" vertical="top" wrapText="1"/>
    </xf>
    <xf numFmtId="3" fontId="6" fillId="2" borderId="1" xfId="1" applyNumberFormat="1" applyFont="1" applyFill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vertical="top"/>
    </xf>
    <xf numFmtId="0" fontId="6" fillId="2" borderId="1" xfId="0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vertical="top"/>
    </xf>
    <xf numFmtId="3" fontId="5" fillId="2" borderId="1" xfId="0" applyNumberFormat="1" applyFont="1" applyFill="1" applyBorder="1" applyAlignment="1">
      <alignment horizontal="center" vertical="top" wrapText="1"/>
    </xf>
    <xf numFmtId="1" fontId="26" fillId="2" borderId="1" xfId="3" applyNumberFormat="1" applyFont="1" applyFill="1" applyBorder="1" applyAlignment="1">
      <alignment horizontal="center" vertical="top"/>
    </xf>
    <xf numFmtId="1" fontId="26" fillId="2" borderId="1" xfId="3" applyNumberFormat="1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3" fontId="26" fillId="2" borderId="1" xfId="0" applyNumberFormat="1" applyFont="1" applyFill="1" applyBorder="1" applyAlignment="1">
      <alignment horizontal="right" vertical="top" wrapText="1"/>
    </xf>
    <xf numFmtId="3" fontId="30" fillId="2" borderId="1" xfId="0" applyNumberFormat="1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/>
    </xf>
    <xf numFmtId="1" fontId="5" fillId="2" borderId="1" xfId="3" applyNumberFormat="1" applyFont="1" applyFill="1" applyBorder="1" applyAlignment="1">
      <alignment horizontal="right" vertical="top"/>
    </xf>
    <xf numFmtId="1" fontId="5" fillId="2" borderId="1" xfId="3" quotePrefix="1" applyNumberFormat="1" applyFont="1" applyFill="1" applyBorder="1" applyAlignment="1">
      <alignment horizontal="justify" vertical="top" wrapText="1"/>
    </xf>
    <xf numFmtId="3" fontId="24" fillId="2" borderId="1" xfId="0" applyNumberFormat="1" applyFont="1" applyFill="1" applyBorder="1" applyAlignment="1">
      <alignment horizontal="right" vertical="top" wrapText="1"/>
    </xf>
    <xf numFmtId="1" fontId="7" fillId="2" borderId="1" xfId="3" applyNumberFormat="1" applyFont="1" applyFill="1" applyBorder="1" applyAlignment="1">
      <alignment horizontal="right" vertical="center"/>
    </xf>
    <xf numFmtId="1" fontId="7" fillId="2" borderId="1" xfId="3" quotePrefix="1" applyNumberFormat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3" fontId="29" fillId="2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center" vertical="top"/>
    </xf>
    <xf numFmtId="0" fontId="5" fillId="2" borderId="1" xfId="0" quotePrefix="1" applyFont="1" applyFill="1" applyBorder="1" applyAlignment="1">
      <alignment horizontal="left" vertical="top" wrapText="1"/>
    </xf>
    <xf numFmtId="3" fontId="5" fillId="2" borderId="1" xfId="0" applyNumberFormat="1" applyFont="1" applyFill="1" applyBorder="1" applyAlignment="1">
      <alignment horizontal="right" vertical="top"/>
    </xf>
    <xf numFmtId="3" fontId="24" fillId="2" borderId="1" xfId="0" applyNumberFormat="1" applyFont="1" applyFill="1" applyBorder="1" applyAlignment="1">
      <alignment horizontal="right" vertical="top"/>
    </xf>
    <xf numFmtId="3" fontId="5" fillId="2" borderId="1" xfId="0" applyNumberFormat="1" applyFont="1" applyFill="1" applyBorder="1" applyAlignment="1">
      <alignment horizontal="right"/>
    </xf>
    <xf numFmtId="0" fontId="5" fillId="2" borderId="0" xfId="0" quotePrefix="1" applyFont="1" applyFill="1" applyAlignment="1">
      <alignment horizontal="left" vertical="top" wrapText="1"/>
    </xf>
    <xf numFmtId="3" fontId="5" fillId="2" borderId="0" xfId="0" applyNumberFormat="1" applyFont="1" applyFill="1" applyAlignment="1">
      <alignment vertical="top"/>
    </xf>
    <xf numFmtId="3" fontId="24" fillId="2" borderId="0" xfId="0" applyNumberFormat="1" applyFont="1" applyFill="1" applyAlignment="1">
      <alignment vertical="top"/>
    </xf>
    <xf numFmtId="0" fontId="28" fillId="2" borderId="0" xfId="0" applyFont="1" applyFill="1" applyAlignment="1">
      <alignment vertical="top"/>
    </xf>
    <xf numFmtId="0" fontId="24" fillId="2" borderId="0" xfId="0" applyFont="1" applyFill="1" applyAlignment="1">
      <alignment vertical="top"/>
    </xf>
    <xf numFmtId="0" fontId="18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2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7" fillId="2" borderId="1" xfId="3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right"/>
    </xf>
    <xf numFmtId="0" fontId="9" fillId="2" borderId="0" xfId="0" quotePrefix="1" applyFont="1" applyFill="1" applyAlignment="1">
      <alignment horizontal="center" vertical="center"/>
    </xf>
  </cellXfs>
  <cellStyles count="24">
    <cellStyle name="Comma" xfId="1" builtinId="3"/>
    <cellStyle name="Comma [0] 3" xfId="10"/>
    <cellStyle name="Comma 10 10" xfId="12"/>
    <cellStyle name="Comma 10 2" xfId="17"/>
    <cellStyle name="Comma 11 2" xfId="18"/>
    <cellStyle name="Comma 12 2" xfId="15"/>
    <cellStyle name="Comma 16 3" xfId="7"/>
    <cellStyle name="Comma 2 2" xfId="19"/>
    <cellStyle name="Comma 3" xfId="2"/>
    <cellStyle name="Comma 4" xfId="20"/>
    <cellStyle name="Comma 58" xfId="14"/>
    <cellStyle name="Normal" xfId="0" builtinId="0"/>
    <cellStyle name="Normal 10" xfId="16"/>
    <cellStyle name="Normal 10 2" xfId="4"/>
    <cellStyle name="Normal 11" xfId="5"/>
    <cellStyle name="Normal 2" xfId="6"/>
    <cellStyle name="Normal 2 13" xfId="21"/>
    <cellStyle name="Normal 2 2" xfId="22"/>
    <cellStyle name="Normal 2 3 2" xfId="11"/>
    <cellStyle name="Normal 3 5" xfId="9"/>
    <cellStyle name="Normal 50" xfId="23"/>
    <cellStyle name="Normal 55 2" xfId="8"/>
    <cellStyle name="Normal_Bieu mau (CV )" xfId="3"/>
    <cellStyle name="Percent" xfId="1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029FC80\1b.%20PHU-LUC%20KH21(20-7)-i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.%20Viec%20co%20quan\1.%20Cong%20tac%20TH%20ke%20hoach%20von%20dau%20tu%20cong\2.%20Xay%20dung%20Ke%20hoach%20hang%20nam\Xay%20dung%20ke%20hoach%20nam%202023\in\2022_8_Bao%20cao%20KH2023\so%20lieu%20bao%20cao\Bang%20so%20sanh%20KH21,%2022,%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1KH20-21"/>
      <sheetName val="PL1a PAKH von"/>
      <sheetName val="PL2 DA21"/>
      <sheetName val="PL2a KCM21"/>
      <sheetName val="ttxs"/>
      <sheetName val="Ghi chu"/>
    </sheetNames>
    <sheetDataSet>
      <sheetData sheetId="0"/>
      <sheetData sheetId="1"/>
      <sheetData sheetId="2">
        <row r="32">
          <cell r="P32">
            <v>0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L1-TH"/>
      <sheetName val="PL2 PA"/>
      <sheetName val="PL1a PAV"/>
      <sheetName val="PL2-PA DA (rut gon)"/>
      <sheetName val="PL2-PA DA"/>
      <sheetName val="PL2a-PA DA (KCM)"/>
      <sheetName val="CDT BC"/>
      <sheetName val="I.a"/>
      <sheetName val="I.b"/>
      <sheetName val="II.NSTW"/>
      <sheetName val="III.ODA"/>
      <sheetName val="IV.hop"/>
      <sheetName val="Sheet7"/>
      <sheetName val="Sheet2"/>
      <sheetName val="GOc"/>
    </sheetNames>
    <sheetDataSet>
      <sheetData sheetId="0"/>
      <sheetData sheetId="1"/>
      <sheetData sheetId="2"/>
      <sheetData sheetId="3"/>
      <sheetData sheetId="4"/>
      <sheetData sheetId="5">
        <row r="17">
          <cell r="BJ17">
            <v>0</v>
          </cell>
          <cell r="BK17">
            <v>0</v>
          </cell>
        </row>
        <row r="18">
          <cell r="BJ18">
            <v>0</v>
          </cell>
          <cell r="BK1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49"/>
  <sheetViews>
    <sheetView showGridLines="0" showZeros="0" topLeftCell="A9" zoomScale="55" zoomScaleNormal="55" workbookViewId="0">
      <pane xSplit="2" ySplit="6" topLeftCell="C18" activePane="bottomRight" state="frozen"/>
      <selection activeCell="A9" sqref="A9"/>
      <selection pane="topRight" activeCell="C9" sqref="C9"/>
      <selection pane="bottomLeft" activeCell="A15" sqref="A15"/>
      <selection pane="bottomRight" activeCell="CI29" sqref="CI29"/>
    </sheetView>
  </sheetViews>
  <sheetFormatPr defaultRowHeight="18.75" x14ac:dyDescent="0.2"/>
  <cols>
    <col min="1" max="1" width="5.25" style="3" customWidth="1"/>
    <col min="2" max="2" width="40.875" style="4" customWidth="1"/>
    <col min="3" max="3" width="14" style="4" customWidth="1"/>
    <col min="4" max="4" width="11.875" style="4" customWidth="1"/>
    <col min="5" max="5" width="15.25" style="4" customWidth="1"/>
    <col min="6" max="6" width="9.875" style="4" customWidth="1"/>
    <col min="7" max="7" width="14.25" style="4" customWidth="1"/>
    <col min="8" max="8" width="11.25" style="4" customWidth="1"/>
    <col min="9" max="9" width="14.75" style="4" customWidth="1"/>
    <col min="10" max="10" width="11.625" style="4" customWidth="1"/>
    <col min="11" max="11" width="12.625" style="4" customWidth="1"/>
    <col min="12" max="12" width="11.125" style="4" customWidth="1"/>
    <col min="13" max="13" width="12" style="4" customWidth="1"/>
    <col min="14" max="14" width="12.625" style="4" customWidth="1"/>
    <col min="15" max="15" width="11.625" style="3" customWidth="1"/>
    <col min="16" max="16" width="17.25" style="4" hidden="1" customWidth="1"/>
    <col min="17" max="17" width="18" style="4" hidden="1" customWidth="1"/>
    <col min="18" max="18" width="14" style="4" hidden="1" customWidth="1"/>
    <col min="19" max="19" width="13.75" style="4" hidden="1" customWidth="1"/>
    <col min="20" max="22" width="14.75" style="4" hidden="1" customWidth="1"/>
    <col min="23" max="23" width="9.125" style="4" hidden="1" customWidth="1"/>
    <col min="24" max="25" width="14.375" style="4" hidden="1" customWidth="1"/>
    <col min="26" max="26" width="16.125" style="4" hidden="1" customWidth="1"/>
    <col min="27" max="27" width="14.25" style="4" hidden="1" customWidth="1"/>
    <col min="28" max="55" width="9.125" style="4" hidden="1" customWidth="1"/>
    <col min="56" max="85" width="0" style="4" hidden="1" customWidth="1"/>
    <col min="86" max="86" width="8.75" style="4"/>
    <col min="87" max="87" width="18.125" style="4" bestFit="1" customWidth="1"/>
    <col min="88" max="88" width="8.75" style="4"/>
    <col min="89" max="89" width="12.75" style="4" bestFit="1" customWidth="1"/>
    <col min="90" max="244" width="8.75" style="4"/>
    <col min="245" max="245" width="7.75" style="4" customWidth="1"/>
    <col min="246" max="246" width="32.625" style="4" customWidth="1"/>
    <col min="247" max="247" width="14.875" style="4" customWidth="1"/>
    <col min="248" max="248" width="10.375" style="4" customWidth="1"/>
    <col min="249" max="249" width="13.25" style="4" customWidth="1"/>
    <col min="250" max="250" width="12.125" style="4" customWidth="1"/>
    <col min="251" max="251" width="13.25" style="4" customWidth="1"/>
    <col min="252" max="252" width="12" style="4" customWidth="1"/>
    <col min="253" max="253" width="13.25" style="4" customWidth="1"/>
    <col min="254" max="254" width="11.875" style="4" customWidth="1"/>
    <col min="255" max="255" width="13.75" style="4" customWidth="1"/>
    <col min="256" max="256" width="12.375" style="4" customWidth="1"/>
    <col min="257" max="257" width="13.25" style="4" customWidth="1"/>
    <col min="258" max="258" width="11" style="4" customWidth="1"/>
    <col min="259" max="259" width="7.375" style="4" customWidth="1"/>
    <col min="260" max="260" width="17.25" style="4" bestFit="1" customWidth="1"/>
    <col min="261" max="261" width="9.125" style="4" customWidth="1"/>
    <col min="262" max="500" width="8.75" style="4"/>
    <col min="501" max="501" width="7.75" style="4" customWidth="1"/>
    <col min="502" max="502" width="32.625" style="4" customWidth="1"/>
    <col min="503" max="503" width="14.875" style="4" customWidth="1"/>
    <col min="504" max="504" width="10.375" style="4" customWidth="1"/>
    <col min="505" max="505" width="13.25" style="4" customWidth="1"/>
    <col min="506" max="506" width="12.125" style="4" customWidth="1"/>
    <col min="507" max="507" width="13.25" style="4" customWidth="1"/>
    <col min="508" max="508" width="12" style="4" customWidth="1"/>
    <col min="509" max="509" width="13.25" style="4" customWidth="1"/>
    <col min="510" max="510" width="11.875" style="4" customWidth="1"/>
    <col min="511" max="511" width="13.75" style="4" customWidth="1"/>
    <col min="512" max="512" width="12.375" style="4" customWidth="1"/>
    <col min="513" max="513" width="13.25" style="4" customWidth="1"/>
    <col min="514" max="514" width="11" style="4" customWidth="1"/>
    <col min="515" max="515" width="7.375" style="4" customWidth="1"/>
    <col min="516" max="516" width="17.25" style="4" bestFit="1" customWidth="1"/>
    <col min="517" max="517" width="9.125" style="4" customWidth="1"/>
    <col min="518" max="756" width="8.75" style="4"/>
    <col min="757" max="757" width="7.75" style="4" customWidth="1"/>
    <col min="758" max="758" width="32.625" style="4" customWidth="1"/>
    <col min="759" max="759" width="14.875" style="4" customWidth="1"/>
    <col min="760" max="760" width="10.375" style="4" customWidth="1"/>
    <col min="761" max="761" width="13.25" style="4" customWidth="1"/>
    <col min="762" max="762" width="12.125" style="4" customWidth="1"/>
    <col min="763" max="763" width="13.25" style="4" customWidth="1"/>
    <col min="764" max="764" width="12" style="4" customWidth="1"/>
    <col min="765" max="765" width="13.25" style="4" customWidth="1"/>
    <col min="766" max="766" width="11.875" style="4" customWidth="1"/>
    <col min="767" max="767" width="13.75" style="4" customWidth="1"/>
    <col min="768" max="768" width="12.375" style="4" customWidth="1"/>
    <col min="769" max="769" width="13.25" style="4" customWidth="1"/>
    <col min="770" max="770" width="11" style="4" customWidth="1"/>
    <col min="771" max="771" width="7.375" style="4" customWidth="1"/>
    <col min="772" max="772" width="17.25" style="4" bestFit="1" customWidth="1"/>
    <col min="773" max="773" width="9.125" style="4" customWidth="1"/>
    <col min="774" max="1012" width="8.75" style="4"/>
    <col min="1013" max="1013" width="7.75" style="4" customWidth="1"/>
    <col min="1014" max="1014" width="32.625" style="4" customWidth="1"/>
    <col min="1015" max="1015" width="14.875" style="4" customWidth="1"/>
    <col min="1016" max="1016" width="10.375" style="4" customWidth="1"/>
    <col min="1017" max="1017" width="13.25" style="4" customWidth="1"/>
    <col min="1018" max="1018" width="12.125" style="4" customWidth="1"/>
    <col min="1019" max="1019" width="13.25" style="4" customWidth="1"/>
    <col min="1020" max="1020" width="12" style="4" customWidth="1"/>
    <col min="1021" max="1021" width="13.25" style="4" customWidth="1"/>
    <col min="1022" max="1022" width="11.875" style="4" customWidth="1"/>
    <col min="1023" max="1023" width="13.75" style="4" customWidth="1"/>
    <col min="1024" max="1024" width="12.375" style="4" customWidth="1"/>
    <col min="1025" max="1025" width="13.25" style="4" customWidth="1"/>
    <col min="1026" max="1026" width="11" style="4" customWidth="1"/>
    <col min="1027" max="1027" width="7.375" style="4" customWidth="1"/>
    <col min="1028" max="1028" width="17.25" style="4" bestFit="1" customWidth="1"/>
    <col min="1029" max="1029" width="9.125" style="4" customWidth="1"/>
    <col min="1030" max="1268" width="8.75" style="4"/>
    <col min="1269" max="1269" width="7.75" style="4" customWidth="1"/>
    <col min="1270" max="1270" width="32.625" style="4" customWidth="1"/>
    <col min="1271" max="1271" width="14.875" style="4" customWidth="1"/>
    <col min="1272" max="1272" width="10.375" style="4" customWidth="1"/>
    <col min="1273" max="1273" width="13.25" style="4" customWidth="1"/>
    <col min="1274" max="1274" width="12.125" style="4" customWidth="1"/>
    <col min="1275" max="1275" width="13.25" style="4" customWidth="1"/>
    <col min="1276" max="1276" width="12" style="4" customWidth="1"/>
    <col min="1277" max="1277" width="13.25" style="4" customWidth="1"/>
    <col min="1278" max="1278" width="11.875" style="4" customWidth="1"/>
    <col min="1279" max="1279" width="13.75" style="4" customWidth="1"/>
    <col min="1280" max="1280" width="12.375" style="4" customWidth="1"/>
    <col min="1281" max="1281" width="13.25" style="4" customWidth="1"/>
    <col min="1282" max="1282" width="11" style="4" customWidth="1"/>
    <col min="1283" max="1283" width="7.375" style="4" customWidth="1"/>
    <col min="1284" max="1284" width="17.25" style="4" bestFit="1" customWidth="1"/>
    <col min="1285" max="1285" width="9.125" style="4" customWidth="1"/>
    <col min="1286" max="1524" width="8.75" style="4"/>
    <col min="1525" max="1525" width="7.75" style="4" customWidth="1"/>
    <col min="1526" max="1526" width="32.625" style="4" customWidth="1"/>
    <col min="1527" max="1527" width="14.875" style="4" customWidth="1"/>
    <col min="1528" max="1528" width="10.375" style="4" customWidth="1"/>
    <col min="1529" max="1529" width="13.25" style="4" customWidth="1"/>
    <col min="1530" max="1530" width="12.125" style="4" customWidth="1"/>
    <col min="1531" max="1531" width="13.25" style="4" customWidth="1"/>
    <col min="1532" max="1532" width="12" style="4" customWidth="1"/>
    <col min="1533" max="1533" width="13.25" style="4" customWidth="1"/>
    <col min="1534" max="1534" width="11.875" style="4" customWidth="1"/>
    <col min="1535" max="1535" width="13.75" style="4" customWidth="1"/>
    <col min="1536" max="1536" width="12.375" style="4" customWidth="1"/>
    <col min="1537" max="1537" width="13.25" style="4" customWidth="1"/>
    <col min="1538" max="1538" width="11" style="4" customWidth="1"/>
    <col min="1539" max="1539" width="7.375" style="4" customWidth="1"/>
    <col min="1540" max="1540" width="17.25" style="4" bestFit="1" customWidth="1"/>
    <col min="1541" max="1541" width="9.125" style="4" customWidth="1"/>
    <col min="1542" max="1780" width="8.75" style="4"/>
    <col min="1781" max="1781" width="7.75" style="4" customWidth="1"/>
    <col min="1782" max="1782" width="32.625" style="4" customWidth="1"/>
    <col min="1783" max="1783" width="14.875" style="4" customWidth="1"/>
    <col min="1784" max="1784" width="10.375" style="4" customWidth="1"/>
    <col min="1785" max="1785" width="13.25" style="4" customWidth="1"/>
    <col min="1786" max="1786" width="12.125" style="4" customWidth="1"/>
    <col min="1787" max="1787" width="13.25" style="4" customWidth="1"/>
    <col min="1788" max="1788" width="12" style="4" customWidth="1"/>
    <col min="1789" max="1789" width="13.25" style="4" customWidth="1"/>
    <col min="1790" max="1790" width="11.875" style="4" customWidth="1"/>
    <col min="1791" max="1791" width="13.75" style="4" customWidth="1"/>
    <col min="1792" max="1792" width="12.375" style="4" customWidth="1"/>
    <col min="1793" max="1793" width="13.25" style="4" customWidth="1"/>
    <col min="1794" max="1794" width="11" style="4" customWidth="1"/>
    <col min="1795" max="1795" width="7.375" style="4" customWidth="1"/>
    <col min="1796" max="1796" width="17.25" style="4" bestFit="1" customWidth="1"/>
    <col min="1797" max="1797" width="9.125" style="4" customWidth="1"/>
    <col min="1798" max="2036" width="8.75" style="4"/>
    <col min="2037" max="2037" width="7.75" style="4" customWidth="1"/>
    <col min="2038" max="2038" width="32.625" style="4" customWidth="1"/>
    <col min="2039" max="2039" width="14.875" style="4" customWidth="1"/>
    <col min="2040" max="2040" width="10.375" style="4" customWidth="1"/>
    <col min="2041" max="2041" width="13.25" style="4" customWidth="1"/>
    <col min="2042" max="2042" width="12.125" style="4" customWidth="1"/>
    <col min="2043" max="2043" width="13.25" style="4" customWidth="1"/>
    <col min="2044" max="2044" width="12" style="4" customWidth="1"/>
    <col min="2045" max="2045" width="13.25" style="4" customWidth="1"/>
    <col min="2046" max="2046" width="11.875" style="4" customWidth="1"/>
    <col min="2047" max="2047" width="13.75" style="4" customWidth="1"/>
    <col min="2048" max="2048" width="12.375" style="4" customWidth="1"/>
    <col min="2049" max="2049" width="13.25" style="4" customWidth="1"/>
    <col min="2050" max="2050" width="11" style="4" customWidth="1"/>
    <col min="2051" max="2051" width="7.375" style="4" customWidth="1"/>
    <col min="2052" max="2052" width="17.25" style="4" bestFit="1" customWidth="1"/>
    <col min="2053" max="2053" width="9.125" style="4" customWidth="1"/>
    <col min="2054" max="2292" width="8.75" style="4"/>
    <col min="2293" max="2293" width="7.75" style="4" customWidth="1"/>
    <col min="2294" max="2294" width="32.625" style="4" customWidth="1"/>
    <col min="2295" max="2295" width="14.875" style="4" customWidth="1"/>
    <col min="2296" max="2296" width="10.375" style="4" customWidth="1"/>
    <col min="2297" max="2297" width="13.25" style="4" customWidth="1"/>
    <col min="2298" max="2298" width="12.125" style="4" customWidth="1"/>
    <col min="2299" max="2299" width="13.25" style="4" customWidth="1"/>
    <col min="2300" max="2300" width="12" style="4" customWidth="1"/>
    <col min="2301" max="2301" width="13.25" style="4" customWidth="1"/>
    <col min="2302" max="2302" width="11.875" style="4" customWidth="1"/>
    <col min="2303" max="2303" width="13.75" style="4" customWidth="1"/>
    <col min="2304" max="2304" width="12.375" style="4" customWidth="1"/>
    <col min="2305" max="2305" width="13.25" style="4" customWidth="1"/>
    <col min="2306" max="2306" width="11" style="4" customWidth="1"/>
    <col min="2307" max="2307" width="7.375" style="4" customWidth="1"/>
    <col min="2308" max="2308" width="17.25" style="4" bestFit="1" customWidth="1"/>
    <col min="2309" max="2309" width="9.125" style="4" customWidth="1"/>
    <col min="2310" max="2548" width="8.75" style="4"/>
    <col min="2549" max="2549" width="7.75" style="4" customWidth="1"/>
    <col min="2550" max="2550" width="32.625" style="4" customWidth="1"/>
    <col min="2551" max="2551" width="14.875" style="4" customWidth="1"/>
    <col min="2552" max="2552" width="10.375" style="4" customWidth="1"/>
    <col min="2553" max="2553" width="13.25" style="4" customWidth="1"/>
    <col min="2554" max="2554" width="12.125" style="4" customWidth="1"/>
    <col min="2555" max="2555" width="13.25" style="4" customWidth="1"/>
    <col min="2556" max="2556" width="12" style="4" customWidth="1"/>
    <col min="2557" max="2557" width="13.25" style="4" customWidth="1"/>
    <col min="2558" max="2558" width="11.875" style="4" customWidth="1"/>
    <col min="2559" max="2559" width="13.75" style="4" customWidth="1"/>
    <col min="2560" max="2560" width="12.375" style="4" customWidth="1"/>
    <col min="2561" max="2561" width="13.25" style="4" customWidth="1"/>
    <col min="2562" max="2562" width="11" style="4" customWidth="1"/>
    <col min="2563" max="2563" width="7.375" style="4" customWidth="1"/>
    <col min="2564" max="2564" width="17.25" style="4" bestFit="1" customWidth="1"/>
    <col min="2565" max="2565" width="9.125" style="4" customWidth="1"/>
    <col min="2566" max="2804" width="8.75" style="4"/>
    <col min="2805" max="2805" width="7.75" style="4" customWidth="1"/>
    <col min="2806" max="2806" width="32.625" style="4" customWidth="1"/>
    <col min="2807" max="2807" width="14.875" style="4" customWidth="1"/>
    <col min="2808" max="2808" width="10.375" style="4" customWidth="1"/>
    <col min="2809" max="2809" width="13.25" style="4" customWidth="1"/>
    <col min="2810" max="2810" width="12.125" style="4" customWidth="1"/>
    <col min="2811" max="2811" width="13.25" style="4" customWidth="1"/>
    <col min="2812" max="2812" width="12" style="4" customWidth="1"/>
    <col min="2813" max="2813" width="13.25" style="4" customWidth="1"/>
    <col min="2814" max="2814" width="11.875" style="4" customWidth="1"/>
    <col min="2815" max="2815" width="13.75" style="4" customWidth="1"/>
    <col min="2816" max="2816" width="12.375" style="4" customWidth="1"/>
    <col min="2817" max="2817" width="13.25" style="4" customWidth="1"/>
    <col min="2818" max="2818" width="11" style="4" customWidth="1"/>
    <col min="2819" max="2819" width="7.375" style="4" customWidth="1"/>
    <col min="2820" max="2820" width="17.25" style="4" bestFit="1" customWidth="1"/>
    <col min="2821" max="2821" width="9.125" style="4" customWidth="1"/>
    <col min="2822" max="3060" width="8.75" style="4"/>
    <col min="3061" max="3061" width="7.75" style="4" customWidth="1"/>
    <col min="3062" max="3062" width="32.625" style="4" customWidth="1"/>
    <col min="3063" max="3063" width="14.875" style="4" customWidth="1"/>
    <col min="3064" max="3064" width="10.375" style="4" customWidth="1"/>
    <col min="3065" max="3065" width="13.25" style="4" customWidth="1"/>
    <col min="3066" max="3066" width="12.125" style="4" customWidth="1"/>
    <col min="3067" max="3067" width="13.25" style="4" customWidth="1"/>
    <col min="3068" max="3068" width="12" style="4" customWidth="1"/>
    <col min="3069" max="3069" width="13.25" style="4" customWidth="1"/>
    <col min="3070" max="3070" width="11.875" style="4" customWidth="1"/>
    <col min="3071" max="3071" width="13.75" style="4" customWidth="1"/>
    <col min="3072" max="3072" width="12.375" style="4" customWidth="1"/>
    <col min="3073" max="3073" width="13.25" style="4" customWidth="1"/>
    <col min="3074" max="3074" width="11" style="4" customWidth="1"/>
    <col min="3075" max="3075" width="7.375" style="4" customWidth="1"/>
    <col min="3076" max="3076" width="17.25" style="4" bestFit="1" customWidth="1"/>
    <col min="3077" max="3077" width="9.125" style="4" customWidth="1"/>
    <col min="3078" max="3316" width="8.75" style="4"/>
    <col min="3317" max="3317" width="7.75" style="4" customWidth="1"/>
    <col min="3318" max="3318" width="32.625" style="4" customWidth="1"/>
    <col min="3319" max="3319" width="14.875" style="4" customWidth="1"/>
    <col min="3320" max="3320" width="10.375" style="4" customWidth="1"/>
    <col min="3321" max="3321" width="13.25" style="4" customWidth="1"/>
    <col min="3322" max="3322" width="12.125" style="4" customWidth="1"/>
    <col min="3323" max="3323" width="13.25" style="4" customWidth="1"/>
    <col min="3324" max="3324" width="12" style="4" customWidth="1"/>
    <col min="3325" max="3325" width="13.25" style="4" customWidth="1"/>
    <col min="3326" max="3326" width="11.875" style="4" customWidth="1"/>
    <col min="3327" max="3327" width="13.75" style="4" customWidth="1"/>
    <col min="3328" max="3328" width="12.375" style="4" customWidth="1"/>
    <col min="3329" max="3329" width="13.25" style="4" customWidth="1"/>
    <col min="3330" max="3330" width="11" style="4" customWidth="1"/>
    <col min="3331" max="3331" width="7.375" style="4" customWidth="1"/>
    <col min="3332" max="3332" width="17.25" style="4" bestFit="1" customWidth="1"/>
    <col min="3333" max="3333" width="9.125" style="4" customWidth="1"/>
    <col min="3334" max="3572" width="8.75" style="4"/>
    <col min="3573" max="3573" width="7.75" style="4" customWidth="1"/>
    <col min="3574" max="3574" width="32.625" style="4" customWidth="1"/>
    <col min="3575" max="3575" width="14.875" style="4" customWidth="1"/>
    <col min="3576" max="3576" width="10.375" style="4" customWidth="1"/>
    <col min="3577" max="3577" width="13.25" style="4" customWidth="1"/>
    <col min="3578" max="3578" width="12.125" style="4" customWidth="1"/>
    <col min="3579" max="3579" width="13.25" style="4" customWidth="1"/>
    <col min="3580" max="3580" width="12" style="4" customWidth="1"/>
    <col min="3581" max="3581" width="13.25" style="4" customWidth="1"/>
    <col min="3582" max="3582" width="11.875" style="4" customWidth="1"/>
    <col min="3583" max="3583" width="13.75" style="4" customWidth="1"/>
    <col min="3584" max="3584" width="12.375" style="4" customWidth="1"/>
    <col min="3585" max="3585" width="13.25" style="4" customWidth="1"/>
    <col min="3586" max="3586" width="11" style="4" customWidth="1"/>
    <col min="3587" max="3587" width="7.375" style="4" customWidth="1"/>
    <col min="3588" max="3588" width="17.25" style="4" bestFit="1" customWidth="1"/>
    <col min="3589" max="3589" width="9.125" style="4" customWidth="1"/>
    <col min="3590" max="3828" width="8.75" style="4"/>
    <col min="3829" max="3829" width="7.75" style="4" customWidth="1"/>
    <col min="3830" max="3830" width="32.625" style="4" customWidth="1"/>
    <col min="3831" max="3831" width="14.875" style="4" customWidth="1"/>
    <col min="3832" max="3832" width="10.375" style="4" customWidth="1"/>
    <col min="3833" max="3833" width="13.25" style="4" customWidth="1"/>
    <col min="3834" max="3834" width="12.125" style="4" customWidth="1"/>
    <col min="3835" max="3835" width="13.25" style="4" customWidth="1"/>
    <col min="3836" max="3836" width="12" style="4" customWidth="1"/>
    <col min="3837" max="3837" width="13.25" style="4" customWidth="1"/>
    <col min="3838" max="3838" width="11.875" style="4" customWidth="1"/>
    <col min="3839" max="3839" width="13.75" style="4" customWidth="1"/>
    <col min="3840" max="3840" width="12.375" style="4" customWidth="1"/>
    <col min="3841" max="3841" width="13.25" style="4" customWidth="1"/>
    <col min="3842" max="3842" width="11" style="4" customWidth="1"/>
    <col min="3843" max="3843" width="7.375" style="4" customWidth="1"/>
    <col min="3844" max="3844" width="17.25" style="4" bestFit="1" customWidth="1"/>
    <col min="3845" max="3845" width="9.125" style="4" customWidth="1"/>
    <col min="3846" max="4084" width="8.75" style="4"/>
    <col min="4085" max="4085" width="7.75" style="4" customWidth="1"/>
    <col min="4086" max="4086" width="32.625" style="4" customWidth="1"/>
    <col min="4087" max="4087" width="14.875" style="4" customWidth="1"/>
    <col min="4088" max="4088" width="10.375" style="4" customWidth="1"/>
    <col min="4089" max="4089" width="13.25" style="4" customWidth="1"/>
    <col min="4090" max="4090" width="12.125" style="4" customWidth="1"/>
    <col min="4091" max="4091" width="13.25" style="4" customWidth="1"/>
    <col min="4092" max="4092" width="12" style="4" customWidth="1"/>
    <col min="4093" max="4093" width="13.25" style="4" customWidth="1"/>
    <col min="4094" max="4094" width="11.875" style="4" customWidth="1"/>
    <col min="4095" max="4095" width="13.75" style="4" customWidth="1"/>
    <col min="4096" max="4096" width="12.375" style="4" customWidth="1"/>
    <col min="4097" max="4097" width="13.25" style="4" customWidth="1"/>
    <col min="4098" max="4098" width="11" style="4" customWidth="1"/>
    <col min="4099" max="4099" width="7.375" style="4" customWidth="1"/>
    <col min="4100" max="4100" width="17.25" style="4" bestFit="1" customWidth="1"/>
    <col min="4101" max="4101" width="9.125" style="4" customWidth="1"/>
    <col min="4102" max="4340" width="8.75" style="4"/>
    <col min="4341" max="4341" width="7.75" style="4" customWidth="1"/>
    <col min="4342" max="4342" width="32.625" style="4" customWidth="1"/>
    <col min="4343" max="4343" width="14.875" style="4" customWidth="1"/>
    <col min="4344" max="4344" width="10.375" style="4" customWidth="1"/>
    <col min="4345" max="4345" width="13.25" style="4" customWidth="1"/>
    <col min="4346" max="4346" width="12.125" style="4" customWidth="1"/>
    <col min="4347" max="4347" width="13.25" style="4" customWidth="1"/>
    <col min="4348" max="4348" width="12" style="4" customWidth="1"/>
    <col min="4349" max="4349" width="13.25" style="4" customWidth="1"/>
    <col min="4350" max="4350" width="11.875" style="4" customWidth="1"/>
    <col min="4351" max="4351" width="13.75" style="4" customWidth="1"/>
    <col min="4352" max="4352" width="12.375" style="4" customWidth="1"/>
    <col min="4353" max="4353" width="13.25" style="4" customWidth="1"/>
    <col min="4354" max="4354" width="11" style="4" customWidth="1"/>
    <col min="4355" max="4355" width="7.375" style="4" customWidth="1"/>
    <col min="4356" max="4356" width="17.25" style="4" bestFit="1" customWidth="1"/>
    <col min="4357" max="4357" width="9.125" style="4" customWidth="1"/>
    <col min="4358" max="4596" width="8.75" style="4"/>
    <col min="4597" max="4597" width="7.75" style="4" customWidth="1"/>
    <col min="4598" max="4598" width="32.625" style="4" customWidth="1"/>
    <col min="4599" max="4599" width="14.875" style="4" customWidth="1"/>
    <col min="4600" max="4600" width="10.375" style="4" customWidth="1"/>
    <col min="4601" max="4601" width="13.25" style="4" customWidth="1"/>
    <col min="4602" max="4602" width="12.125" style="4" customWidth="1"/>
    <col min="4603" max="4603" width="13.25" style="4" customWidth="1"/>
    <col min="4604" max="4604" width="12" style="4" customWidth="1"/>
    <col min="4605" max="4605" width="13.25" style="4" customWidth="1"/>
    <col min="4606" max="4606" width="11.875" style="4" customWidth="1"/>
    <col min="4607" max="4607" width="13.75" style="4" customWidth="1"/>
    <col min="4608" max="4608" width="12.375" style="4" customWidth="1"/>
    <col min="4609" max="4609" width="13.25" style="4" customWidth="1"/>
    <col min="4610" max="4610" width="11" style="4" customWidth="1"/>
    <col min="4611" max="4611" width="7.375" style="4" customWidth="1"/>
    <col min="4612" max="4612" width="17.25" style="4" bestFit="1" customWidth="1"/>
    <col min="4613" max="4613" width="9.125" style="4" customWidth="1"/>
    <col min="4614" max="4852" width="8.75" style="4"/>
    <col min="4853" max="4853" width="7.75" style="4" customWidth="1"/>
    <col min="4854" max="4854" width="32.625" style="4" customWidth="1"/>
    <col min="4855" max="4855" width="14.875" style="4" customWidth="1"/>
    <col min="4856" max="4856" width="10.375" style="4" customWidth="1"/>
    <col min="4857" max="4857" width="13.25" style="4" customWidth="1"/>
    <col min="4858" max="4858" width="12.125" style="4" customWidth="1"/>
    <col min="4859" max="4859" width="13.25" style="4" customWidth="1"/>
    <col min="4860" max="4860" width="12" style="4" customWidth="1"/>
    <col min="4861" max="4861" width="13.25" style="4" customWidth="1"/>
    <col min="4862" max="4862" width="11.875" style="4" customWidth="1"/>
    <col min="4863" max="4863" width="13.75" style="4" customWidth="1"/>
    <col min="4864" max="4864" width="12.375" style="4" customWidth="1"/>
    <col min="4865" max="4865" width="13.25" style="4" customWidth="1"/>
    <col min="4866" max="4866" width="11" style="4" customWidth="1"/>
    <col min="4867" max="4867" width="7.375" style="4" customWidth="1"/>
    <col min="4868" max="4868" width="17.25" style="4" bestFit="1" customWidth="1"/>
    <col min="4869" max="4869" width="9.125" style="4" customWidth="1"/>
    <col min="4870" max="5108" width="8.75" style="4"/>
    <col min="5109" max="5109" width="7.75" style="4" customWidth="1"/>
    <col min="5110" max="5110" width="32.625" style="4" customWidth="1"/>
    <col min="5111" max="5111" width="14.875" style="4" customWidth="1"/>
    <col min="5112" max="5112" width="10.375" style="4" customWidth="1"/>
    <col min="5113" max="5113" width="13.25" style="4" customWidth="1"/>
    <col min="5114" max="5114" width="12.125" style="4" customWidth="1"/>
    <col min="5115" max="5115" width="13.25" style="4" customWidth="1"/>
    <col min="5116" max="5116" width="12" style="4" customWidth="1"/>
    <col min="5117" max="5117" width="13.25" style="4" customWidth="1"/>
    <col min="5118" max="5118" width="11.875" style="4" customWidth="1"/>
    <col min="5119" max="5119" width="13.75" style="4" customWidth="1"/>
    <col min="5120" max="5120" width="12.375" style="4" customWidth="1"/>
    <col min="5121" max="5121" width="13.25" style="4" customWidth="1"/>
    <col min="5122" max="5122" width="11" style="4" customWidth="1"/>
    <col min="5123" max="5123" width="7.375" style="4" customWidth="1"/>
    <col min="5124" max="5124" width="17.25" style="4" bestFit="1" customWidth="1"/>
    <col min="5125" max="5125" width="9.125" style="4" customWidth="1"/>
    <col min="5126" max="5364" width="8.75" style="4"/>
    <col min="5365" max="5365" width="7.75" style="4" customWidth="1"/>
    <col min="5366" max="5366" width="32.625" style="4" customWidth="1"/>
    <col min="5367" max="5367" width="14.875" style="4" customWidth="1"/>
    <col min="5368" max="5368" width="10.375" style="4" customWidth="1"/>
    <col min="5369" max="5369" width="13.25" style="4" customWidth="1"/>
    <col min="5370" max="5370" width="12.125" style="4" customWidth="1"/>
    <col min="5371" max="5371" width="13.25" style="4" customWidth="1"/>
    <col min="5372" max="5372" width="12" style="4" customWidth="1"/>
    <col min="5373" max="5373" width="13.25" style="4" customWidth="1"/>
    <col min="5374" max="5374" width="11.875" style="4" customWidth="1"/>
    <col min="5375" max="5375" width="13.75" style="4" customWidth="1"/>
    <col min="5376" max="5376" width="12.375" style="4" customWidth="1"/>
    <col min="5377" max="5377" width="13.25" style="4" customWidth="1"/>
    <col min="5378" max="5378" width="11" style="4" customWidth="1"/>
    <col min="5379" max="5379" width="7.375" style="4" customWidth="1"/>
    <col min="5380" max="5380" width="17.25" style="4" bestFit="1" customWidth="1"/>
    <col min="5381" max="5381" width="9.125" style="4" customWidth="1"/>
    <col min="5382" max="5620" width="8.75" style="4"/>
    <col min="5621" max="5621" width="7.75" style="4" customWidth="1"/>
    <col min="5622" max="5622" width="32.625" style="4" customWidth="1"/>
    <col min="5623" max="5623" width="14.875" style="4" customWidth="1"/>
    <col min="5624" max="5624" width="10.375" style="4" customWidth="1"/>
    <col min="5625" max="5625" width="13.25" style="4" customWidth="1"/>
    <col min="5626" max="5626" width="12.125" style="4" customWidth="1"/>
    <col min="5627" max="5627" width="13.25" style="4" customWidth="1"/>
    <col min="5628" max="5628" width="12" style="4" customWidth="1"/>
    <col min="5629" max="5629" width="13.25" style="4" customWidth="1"/>
    <col min="5630" max="5630" width="11.875" style="4" customWidth="1"/>
    <col min="5631" max="5631" width="13.75" style="4" customWidth="1"/>
    <col min="5632" max="5632" width="12.375" style="4" customWidth="1"/>
    <col min="5633" max="5633" width="13.25" style="4" customWidth="1"/>
    <col min="5634" max="5634" width="11" style="4" customWidth="1"/>
    <col min="5635" max="5635" width="7.375" style="4" customWidth="1"/>
    <col min="5636" max="5636" width="17.25" style="4" bestFit="1" customWidth="1"/>
    <col min="5637" max="5637" width="9.125" style="4" customWidth="1"/>
    <col min="5638" max="5876" width="8.75" style="4"/>
    <col min="5877" max="5877" width="7.75" style="4" customWidth="1"/>
    <col min="5878" max="5878" width="32.625" style="4" customWidth="1"/>
    <col min="5879" max="5879" width="14.875" style="4" customWidth="1"/>
    <col min="5880" max="5880" width="10.375" style="4" customWidth="1"/>
    <col min="5881" max="5881" width="13.25" style="4" customWidth="1"/>
    <col min="5882" max="5882" width="12.125" style="4" customWidth="1"/>
    <col min="5883" max="5883" width="13.25" style="4" customWidth="1"/>
    <col min="5884" max="5884" width="12" style="4" customWidth="1"/>
    <col min="5885" max="5885" width="13.25" style="4" customWidth="1"/>
    <col min="5886" max="5886" width="11.875" style="4" customWidth="1"/>
    <col min="5887" max="5887" width="13.75" style="4" customWidth="1"/>
    <col min="5888" max="5888" width="12.375" style="4" customWidth="1"/>
    <col min="5889" max="5889" width="13.25" style="4" customWidth="1"/>
    <col min="5890" max="5890" width="11" style="4" customWidth="1"/>
    <col min="5891" max="5891" width="7.375" style="4" customWidth="1"/>
    <col min="5892" max="5892" width="17.25" style="4" bestFit="1" customWidth="1"/>
    <col min="5893" max="5893" width="9.125" style="4" customWidth="1"/>
    <col min="5894" max="6132" width="8.75" style="4"/>
    <col min="6133" max="6133" width="7.75" style="4" customWidth="1"/>
    <col min="6134" max="6134" width="32.625" style="4" customWidth="1"/>
    <col min="6135" max="6135" width="14.875" style="4" customWidth="1"/>
    <col min="6136" max="6136" width="10.375" style="4" customWidth="1"/>
    <col min="6137" max="6137" width="13.25" style="4" customWidth="1"/>
    <col min="6138" max="6138" width="12.125" style="4" customWidth="1"/>
    <col min="6139" max="6139" width="13.25" style="4" customWidth="1"/>
    <col min="6140" max="6140" width="12" style="4" customWidth="1"/>
    <col min="6141" max="6141" width="13.25" style="4" customWidth="1"/>
    <col min="6142" max="6142" width="11.875" style="4" customWidth="1"/>
    <col min="6143" max="6143" width="13.75" style="4" customWidth="1"/>
    <col min="6144" max="6144" width="12.375" style="4" customWidth="1"/>
    <col min="6145" max="6145" width="13.25" style="4" customWidth="1"/>
    <col min="6146" max="6146" width="11" style="4" customWidth="1"/>
    <col min="6147" max="6147" width="7.375" style="4" customWidth="1"/>
    <col min="6148" max="6148" width="17.25" style="4" bestFit="1" customWidth="1"/>
    <col min="6149" max="6149" width="9.125" style="4" customWidth="1"/>
    <col min="6150" max="6388" width="8.75" style="4"/>
    <col min="6389" max="6389" width="7.75" style="4" customWidth="1"/>
    <col min="6390" max="6390" width="32.625" style="4" customWidth="1"/>
    <col min="6391" max="6391" width="14.875" style="4" customWidth="1"/>
    <col min="6392" max="6392" width="10.375" style="4" customWidth="1"/>
    <col min="6393" max="6393" width="13.25" style="4" customWidth="1"/>
    <col min="6394" max="6394" width="12.125" style="4" customWidth="1"/>
    <col min="6395" max="6395" width="13.25" style="4" customWidth="1"/>
    <col min="6396" max="6396" width="12" style="4" customWidth="1"/>
    <col min="6397" max="6397" width="13.25" style="4" customWidth="1"/>
    <col min="6398" max="6398" width="11.875" style="4" customWidth="1"/>
    <col min="6399" max="6399" width="13.75" style="4" customWidth="1"/>
    <col min="6400" max="6400" width="12.375" style="4" customWidth="1"/>
    <col min="6401" max="6401" width="13.25" style="4" customWidth="1"/>
    <col min="6402" max="6402" width="11" style="4" customWidth="1"/>
    <col min="6403" max="6403" width="7.375" style="4" customWidth="1"/>
    <col min="6404" max="6404" width="17.25" style="4" bestFit="1" customWidth="1"/>
    <col min="6405" max="6405" width="9.125" style="4" customWidth="1"/>
    <col min="6406" max="6644" width="8.75" style="4"/>
    <col min="6645" max="6645" width="7.75" style="4" customWidth="1"/>
    <col min="6646" max="6646" width="32.625" style="4" customWidth="1"/>
    <col min="6647" max="6647" width="14.875" style="4" customWidth="1"/>
    <col min="6648" max="6648" width="10.375" style="4" customWidth="1"/>
    <col min="6649" max="6649" width="13.25" style="4" customWidth="1"/>
    <col min="6650" max="6650" width="12.125" style="4" customWidth="1"/>
    <col min="6651" max="6651" width="13.25" style="4" customWidth="1"/>
    <col min="6652" max="6652" width="12" style="4" customWidth="1"/>
    <col min="6653" max="6653" width="13.25" style="4" customWidth="1"/>
    <col min="6654" max="6654" width="11.875" style="4" customWidth="1"/>
    <col min="6655" max="6655" width="13.75" style="4" customWidth="1"/>
    <col min="6656" max="6656" width="12.375" style="4" customWidth="1"/>
    <col min="6657" max="6657" width="13.25" style="4" customWidth="1"/>
    <col min="6658" max="6658" width="11" style="4" customWidth="1"/>
    <col min="6659" max="6659" width="7.375" style="4" customWidth="1"/>
    <col min="6660" max="6660" width="17.25" style="4" bestFit="1" customWidth="1"/>
    <col min="6661" max="6661" width="9.125" style="4" customWidth="1"/>
    <col min="6662" max="6900" width="8.75" style="4"/>
    <col min="6901" max="6901" width="7.75" style="4" customWidth="1"/>
    <col min="6902" max="6902" width="32.625" style="4" customWidth="1"/>
    <col min="6903" max="6903" width="14.875" style="4" customWidth="1"/>
    <col min="6904" max="6904" width="10.375" style="4" customWidth="1"/>
    <col min="6905" max="6905" width="13.25" style="4" customWidth="1"/>
    <col min="6906" max="6906" width="12.125" style="4" customWidth="1"/>
    <col min="6907" max="6907" width="13.25" style="4" customWidth="1"/>
    <col min="6908" max="6908" width="12" style="4" customWidth="1"/>
    <col min="6909" max="6909" width="13.25" style="4" customWidth="1"/>
    <col min="6910" max="6910" width="11.875" style="4" customWidth="1"/>
    <col min="6911" max="6911" width="13.75" style="4" customWidth="1"/>
    <col min="6912" max="6912" width="12.375" style="4" customWidth="1"/>
    <col min="6913" max="6913" width="13.25" style="4" customWidth="1"/>
    <col min="6914" max="6914" width="11" style="4" customWidth="1"/>
    <col min="6915" max="6915" width="7.375" style="4" customWidth="1"/>
    <col min="6916" max="6916" width="17.25" style="4" bestFit="1" customWidth="1"/>
    <col min="6917" max="6917" width="9.125" style="4" customWidth="1"/>
    <col min="6918" max="7156" width="8.75" style="4"/>
    <col min="7157" max="7157" width="7.75" style="4" customWidth="1"/>
    <col min="7158" max="7158" width="32.625" style="4" customWidth="1"/>
    <col min="7159" max="7159" width="14.875" style="4" customWidth="1"/>
    <col min="7160" max="7160" width="10.375" style="4" customWidth="1"/>
    <col min="7161" max="7161" width="13.25" style="4" customWidth="1"/>
    <col min="7162" max="7162" width="12.125" style="4" customWidth="1"/>
    <col min="7163" max="7163" width="13.25" style="4" customWidth="1"/>
    <col min="7164" max="7164" width="12" style="4" customWidth="1"/>
    <col min="7165" max="7165" width="13.25" style="4" customWidth="1"/>
    <col min="7166" max="7166" width="11.875" style="4" customWidth="1"/>
    <col min="7167" max="7167" width="13.75" style="4" customWidth="1"/>
    <col min="7168" max="7168" width="12.375" style="4" customWidth="1"/>
    <col min="7169" max="7169" width="13.25" style="4" customWidth="1"/>
    <col min="7170" max="7170" width="11" style="4" customWidth="1"/>
    <col min="7171" max="7171" width="7.375" style="4" customWidth="1"/>
    <col min="7172" max="7172" width="17.25" style="4" bestFit="1" customWidth="1"/>
    <col min="7173" max="7173" width="9.125" style="4" customWidth="1"/>
    <col min="7174" max="7412" width="8.75" style="4"/>
    <col min="7413" max="7413" width="7.75" style="4" customWidth="1"/>
    <col min="7414" max="7414" width="32.625" style="4" customWidth="1"/>
    <col min="7415" max="7415" width="14.875" style="4" customWidth="1"/>
    <col min="7416" max="7416" width="10.375" style="4" customWidth="1"/>
    <col min="7417" max="7417" width="13.25" style="4" customWidth="1"/>
    <col min="7418" max="7418" width="12.125" style="4" customWidth="1"/>
    <col min="7419" max="7419" width="13.25" style="4" customWidth="1"/>
    <col min="7420" max="7420" width="12" style="4" customWidth="1"/>
    <col min="7421" max="7421" width="13.25" style="4" customWidth="1"/>
    <col min="7422" max="7422" width="11.875" style="4" customWidth="1"/>
    <col min="7423" max="7423" width="13.75" style="4" customWidth="1"/>
    <col min="7424" max="7424" width="12.375" style="4" customWidth="1"/>
    <col min="7425" max="7425" width="13.25" style="4" customWidth="1"/>
    <col min="7426" max="7426" width="11" style="4" customWidth="1"/>
    <col min="7427" max="7427" width="7.375" style="4" customWidth="1"/>
    <col min="7428" max="7428" width="17.25" style="4" bestFit="1" customWidth="1"/>
    <col min="7429" max="7429" width="9.125" style="4" customWidth="1"/>
    <col min="7430" max="7668" width="8.75" style="4"/>
    <col min="7669" max="7669" width="7.75" style="4" customWidth="1"/>
    <col min="7670" max="7670" width="32.625" style="4" customWidth="1"/>
    <col min="7671" max="7671" width="14.875" style="4" customWidth="1"/>
    <col min="7672" max="7672" width="10.375" style="4" customWidth="1"/>
    <col min="7673" max="7673" width="13.25" style="4" customWidth="1"/>
    <col min="7674" max="7674" width="12.125" style="4" customWidth="1"/>
    <col min="7675" max="7675" width="13.25" style="4" customWidth="1"/>
    <col min="7676" max="7676" width="12" style="4" customWidth="1"/>
    <col min="7677" max="7677" width="13.25" style="4" customWidth="1"/>
    <col min="7678" max="7678" width="11.875" style="4" customWidth="1"/>
    <col min="7679" max="7679" width="13.75" style="4" customWidth="1"/>
    <col min="7680" max="7680" width="12.375" style="4" customWidth="1"/>
    <col min="7681" max="7681" width="13.25" style="4" customWidth="1"/>
    <col min="7682" max="7682" width="11" style="4" customWidth="1"/>
    <col min="7683" max="7683" width="7.375" style="4" customWidth="1"/>
    <col min="7684" max="7684" width="17.25" style="4" bestFit="1" customWidth="1"/>
    <col min="7685" max="7685" width="9.125" style="4" customWidth="1"/>
    <col min="7686" max="7924" width="8.75" style="4"/>
    <col min="7925" max="7925" width="7.75" style="4" customWidth="1"/>
    <col min="7926" max="7926" width="32.625" style="4" customWidth="1"/>
    <col min="7927" max="7927" width="14.875" style="4" customWidth="1"/>
    <col min="7928" max="7928" width="10.375" style="4" customWidth="1"/>
    <col min="7929" max="7929" width="13.25" style="4" customWidth="1"/>
    <col min="7930" max="7930" width="12.125" style="4" customWidth="1"/>
    <col min="7931" max="7931" width="13.25" style="4" customWidth="1"/>
    <col min="7932" max="7932" width="12" style="4" customWidth="1"/>
    <col min="7933" max="7933" width="13.25" style="4" customWidth="1"/>
    <col min="7934" max="7934" width="11.875" style="4" customWidth="1"/>
    <col min="7935" max="7935" width="13.75" style="4" customWidth="1"/>
    <col min="7936" max="7936" width="12.375" style="4" customWidth="1"/>
    <col min="7937" max="7937" width="13.25" style="4" customWidth="1"/>
    <col min="7938" max="7938" width="11" style="4" customWidth="1"/>
    <col min="7939" max="7939" width="7.375" style="4" customWidth="1"/>
    <col min="7940" max="7940" width="17.25" style="4" bestFit="1" customWidth="1"/>
    <col min="7941" max="7941" width="9.125" style="4" customWidth="1"/>
    <col min="7942" max="8180" width="8.75" style="4"/>
    <col min="8181" max="8181" width="7.75" style="4" customWidth="1"/>
    <col min="8182" max="8182" width="32.625" style="4" customWidth="1"/>
    <col min="8183" max="8183" width="14.875" style="4" customWidth="1"/>
    <col min="8184" max="8184" width="10.375" style="4" customWidth="1"/>
    <col min="8185" max="8185" width="13.25" style="4" customWidth="1"/>
    <col min="8186" max="8186" width="12.125" style="4" customWidth="1"/>
    <col min="8187" max="8187" width="13.25" style="4" customWidth="1"/>
    <col min="8188" max="8188" width="12" style="4" customWidth="1"/>
    <col min="8189" max="8189" width="13.25" style="4" customWidth="1"/>
    <col min="8190" max="8190" width="11.875" style="4" customWidth="1"/>
    <col min="8191" max="8191" width="13.75" style="4" customWidth="1"/>
    <col min="8192" max="8192" width="12.375" style="4" customWidth="1"/>
    <col min="8193" max="8193" width="13.25" style="4" customWidth="1"/>
    <col min="8194" max="8194" width="11" style="4" customWidth="1"/>
    <col min="8195" max="8195" width="7.375" style="4" customWidth="1"/>
    <col min="8196" max="8196" width="17.25" style="4" bestFit="1" customWidth="1"/>
    <col min="8197" max="8197" width="9.125" style="4" customWidth="1"/>
    <col min="8198" max="8436" width="8.75" style="4"/>
    <col min="8437" max="8437" width="7.75" style="4" customWidth="1"/>
    <col min="8438" max="8438" width="32.625" style="4" customWidth="1"/>
    <col min="8439" max="8439" width="14.875" style="4" customWidth="1"/>
    <col min="8440" max="8440" width="10.375" style="4" customWidth="1"/>
    <col min="8441" max="8441" width="13.25" style="4" customWidth="1"/>
    <col min="8442" max="8442" width="12.125" style="4" customWidth="1"/>
    <col min="8443" max="8443" width="13.25" style="4" customWidth="1"/>
    <col min="8444" max="8444" width="12" style="4" customWidth="1"/>
    <col min="8445" max="8445" width="13.25" style="4" customWidth="1"/>
    <col min="8446" max="8446" width="11.875" style="4" customWidth="1"/>
    <col min="8447" max="8447" width="13.75" style="4" customWidth="1"/>
    <col min="8448" max="8448" width="12.375" style="4" customWidth="1"/>
    <col min="8449" max="8449" width="13.25" style="4" customWidth="1"/>
    <col min="8450" max="8450" width="11" style="4" customWidth="1"/>
    <col min="8451" max="8451" width="7.375" style="4" customWidth="1"/>
    <col min="8452" max="8452" width="17.25" style="4" bestFit="1" customWidth="1"/>
    <col min="8453" max="8453" width="9.125" style="4" customWidth="1"/>
    <col min="8454" max="8692" width="8.75" style="4"/>
    <col min="8693" max="8693" width="7.75" style="4" customWidth="1"/>
    <col min="8694" max="8694" width="32.625" style="4" customWidth="1"/>
    <col min="8695" max="8695" width="14.875" style="4" customWidth="1"/>
    <col min="8696" max="8696" width="10.375" style="4" customWidth="1"/>
    <col min="8697" max="8697" width="13.25" style="4" customWidth="1"/>
    <col min="8698" max="8698" width="12.125" style="4" customWidth="1"/>
    <col min="8699" max="8699" width="13.25" style="4" customWidth="1"/>
    <col min="8700" max="8700" width="12" style="4" customWidth="1"/>
    <col min="8701" max="8701" width="13.25" style="4" customWidth="1"/>
    <col min="8702" max="8702" width="11.875" style="4" customWidth="1"/>
    <col min="8703" max="8703" width="13.75" style="4" customWidth="1"/>
    <col min="8704" max="8704" width="12.375" style="4" customWidth="1"/>
    <col min="8705" max="8705" width="13.25" style="4" customWidth="1"/>
    <col min="8706" max="8706" width="11" style="4" customWidth="1"/>
    <col min="8707" max="8707" width="7.375" style="4" customWidth="1"/>
    <col min="8708" max="8708" width="17.25" style="4" bestFit="1" customWidth="1"/>
    <col min="8709" max="8709" width="9.125" style="4" customWidth="1"/>
    <col min="8710" max="8948" width="8.75" style="4"/>
    <col min="8949" max="8949" width="7.75" style="4" customWidth="1"/>
    <col min="8950" max="8950" width="32.625" style="4" customWidth="1"/>
    <col min="8951" max="8951" width="14.875" style="4" customWidth="1"/>
    <col min="8952" max="8952" width="10.375" style="4" customWidth="1"/>
    <col min="8953" max="8953" width="13.25" style="4" customWidth="1"/>
    <col min="8954" max="8954" width="12.125" style="4" customWidth="1"/>
    <col min="8955" max="8955" width="13.25" style="4" customWidth="1"/>
    <col min="8956" max="8956" width="12" style="4" customWidth="1"/>
    <col min="8957" max="8957" width="13.25" style="4" customWidth="1"/>
    <col min="8958" max="8958" width="11.875" style="4" customWidth="1"/>
    <col min="8959" max="8959" width="13.75" style="4" customWidth="1"/>
    <col min="8960" max="8960" width="12.375" style="4" customWidth="1"/>
    <col min="8961" max="8961" width="13.25" style="4" customWidth="1"/>
    <col min="8962" max="8962" width="11" style="4" customWidth="1"/>
    <col min="8963" max="8963" width="7.375" style="4" customWidth="1"/>
    <col min="8964" max="8964" width="17.25" style="4" bestFit="1" customWidth="1"/>
    <col min="8965" max="8965" width="9.125" style="4" customWidth="1"/>
    <col min="8966" max="9204" width="8.75" style="4"/>
    <col min="9205" max="9205" width="7.75" style="4" customWidth="1"/>
    <col min="9206" max="9206" width="32.625" style="4" customWidth="1"/>
    <col min="9207" max="9207" width="14.875" style="4" customWidth="1"/>
    <col min="9208" max="9208" width="10.375" style="4" customWidth="1"/>
    <col min="9209" max="9209" width="13.25" style="4" customWidth="1"/>
    <col min="9210" max="9210" width="12.125" style="4" customWidth="1"/>
    <col min="9211" max="9211" width="13.25" style="4" customWidth="1"/>
    <col min="9212" max="9212" width="12" style="4" customWidth="1"/>
    <col min="9213" max="9213" width="13.25" style="4" customWidth="1"/>
    <col min="9214" max="9214" width="11.875" style="4" customWidth="1"/>
    <col min="9215" max="9215" width="13.75" style="4" customWidth="1"/>
    <col min="9216" max="9216" width="12.375" style="4" customWidth="1"/>
    <col min="9217" max="9217" width="13.25" style="4" customWidth="1"/>
    <col min="9218" max="9218" width="11" style="4" customWidth="1"/>
    <col min="9219" max="9219" width="7.375" style="4" customWidth="1"/>
    <col min="9220" max="9220" width="17.25" style="4" bestFit="1" customWidth="1"/>
    <col min="9221" max="9221" width="9.125" style="4" customWidth="1"/>
    <col min="9222" max="9460" width="8.75" style="4"/>
    <col min="9461" max="9461" width="7.75" style="4" customWidth="1"/>
    <col min="9462" max="9462" width="32.625" style="4" customWidth="1"/>
    <col min="9463" max="9463" width="14.875" style="4" customWidth="1"/>
    <col min="9464" max="9464" width="10.375" style="4" customWidth="1"/>
    <col min="9465" max="9465" width="13.25" style="4" customWidth="1"/>
    <col min="9466" max="9466" width="12.125" style="4" customWidth="1"/>
    <col min="9467" max="9467" width="13.25" style="4" customWidth="1"/>
    <col min="9468" max="9468" width="12" style="4" customWidth="1"/>
    <col min="9469" max="9469" width="13.25" style="4" customWidth="1"/>
    <col min="9470" max="9470" width="11.875" style="4" customWidth="1"/>
    <col min="9471" max="9471" width="13.75" style="4" customWidth="1"/>
    <col min="9472" max="9472" width="12.375" style="4" customWidth="1"/>
    <col min="9473" max="9473" width="13.25" style="4" customWidth="1"/>
    <col min="9474" max="9474" width="11" style="4" customWidth="1"/>
    <col min="9475" max="9475" width="7.375" style="4" customWidth="1"/>
    <col min="9476" max="9476" width="17.25" style="4" bestFit="1" customWidth="1"/>
    <col min="9477" max="9477" width="9.125" style="4" customWidth="1"/>
    <col min="9478" max="9716" width="8.75" style="4"/>
    <col min="9717" max="9717" width="7.75" style="4" customWidth="1"/>
    <col min="9718" max="9718" width="32.625" style="4" customWidth="1"/>
    <col min="9719" max="9719" width="14.875" style="4" customWidth="1"/>
    <col min="9720" max="9720" width="10.375" style="4" customWidth="1"/>
    <col min="9721" max="9721" width="13.25" style="4" customWidth="1"/>
    <col min="9722" max="9722" width="12.125" style="4" customWidth="1"/>
    <col min="9723" max="9723" width="13.25" style="4" customWidth="1"/>
    <col min="9724" max="9724" width="12" style="4" customWidth="1"/>
    <col min="9725" max="9725" width="13.25" style="4" customWidth="1"/>
    <col min="9726" max="9726" width="11.875" style="4" customWidth="1"/>
    <col min="9727" max="9727" width="13.75" style="4" customWidth="1"/>
    <col min="9728" max="9728" width="12.375" style="4" customWidth="1"/>
    <col min="9729" max="9729" width="13.25" style="4" customWidth="1"/>
    <col min="9730" max="9730" width="11" style="4" customWidth="1"/>
    <col min="9731" max="9731" width="7.375" style="4" customWidth="1"/>
    <col min="9732" max="9732" width="17.25" style="4" bestFit="1" customWidth="1"/>
    <col min="9733" max="9733" width="9.125" style="4" customWidth="1"/>
    <col min="9734" max="9972" width="8.75" style="4"/>
    <col min="9973" max="9973" width="7.75" style="4" customWidth="1"/>
    <col min="9974" max="9974" width="32.625" style="4" customWidth="1"/>
    <col min="9975" max="9975" width="14.875" style="4" customWidth="1"/>
    <col min="9976" max="9976" width="10.375" style="4" customWidth="1"/>
    <col min="9977" max="9977" width="13.25" style="4" customWidth="1"/>
    <col min="9978" max="9978" width="12.125" style="4" customWidth="1"/>
    <col min="9979" max="9979" width="13.25" style="4" customWidth="1"/>
    <col min="9980" max="9980" width="12" style="4" customWidth="1"/>
    <col min="9981" max="9981" width="13.25" style="4" customWidth="1"/>
    <col min="9982" max="9982" width="11.875" style="4" customWidth="1"/>
    <col min="9983" max="9983" width="13.75" style="4" customWidth="1"/>
    <col min="9984" max="9984" width="12.375" style="4" customWidth="1"/>
    <col min="9985" max="9985" width="13.25" style="4" customWidth="1"/>
    <col min="9986" max="9986" width="11" style="4" customWidth="1"/>
    <col min="9987" max="9987" width="7.375" style="4" customWidth="1"/>
    <col min="9988" max="9988" width="17.25" style="4" bestFit="1" customWidth="1"/>
    <col min="9989" max="9989" width="9.125" style="4" customWidth="1"/>
    <col min="9990" max="10228" width="8.75" style="4"/>
    <col min="10229" max="10229" width="7.75" style="4" customWidth="1"/>
    <col min="10230" max="10230" width="32.625" style="4" customWidth="1"/>
    <col min="10231" max="10231" width="14.875" style="4" customWidth="1"/>
    <col min="10232" max="10232" width="10.375" style="4" customWidth="1"/>
    <col min="10233" max="10233" width="13.25" style="4" customWidth="1"/>
    <col min="10234" max="10234" width="12.125" style="4" customWidth="1"/>
    <col min="10235" max="10235" width="13.25" style="4" customWidth="1"/>
    <col min="10236" max="10236" width="12" style="4" customWidth="1"/>
    <col min="10237" max="10237" width="13.25" style="4" customWidth="1"/>
    <col min="10238" max="10238" width="11.875" style="4" customWidth="1"/>
    <col min="10239" max="10239" width="13.75" style="4" customWidth="1"/>
    <col min="10240" max="10240" width="12.375" style="4" customWidth="1"/>
    <col min="10241" max="10241" width="13.25" style="4" customWidth="1"/>
    <col min="10242" max="10242" width="11" style="4" customWidth="1"/>
    <col min="10243" max="10243" width="7.375" style="4" customWidth="1"/>
    <col min="10244" max="10244" width="17.25" style="4" bestFit="1" customWidth="1"/>
    <col min="10245" max="10245" width="9.125" style="4" customWidth="1"/>
    <col min="10246" max="10484" width="8.75" style="4"/>
    <col min="10485" max="10485" width="7.75" style="4" customWidth="1"/>
    <col min="10486" max="10486" width="32.625" style="4" customWidth="1"/>
    <col min="10487" max="10487" width="14.875" style="4" customWidth="1"/>
    <col min="10488" max="10488" width="10.375" style="4" customWidth="1"/>
    <col min="10489" max="10489" width="13.25" style="4" customWidth="1"/>
    <col min="10490" max="10490" width="12.125" style="4" customWidth="1"/>
    <col min="10491" max="10491" width="13.25" style="4" customWidth="1"/>
    <col min="10492" max="10492" width="12" style="4" customWidth="1"/>
    <col min="10493" max="10493" width="13.25" style="4" customWidth="1"/>
    <col min="10494" max="10494" width="11.875" style="4" customWidth="1"/>
    <col min="10495" max="10495" width="13.75" style="4" customWidth="1"/>
    <col min="10496" max="10496" width="12.375" style="4" customWidth="1"/>
    <col min="10497" max="10497" width="13.25" style="4" customWidth="1"/>
    <col min="10498" max="10498" width="11" style="4" customWidth="1"/>
    <col min="10499" max="10499" width="7.375" style="4" customWidth="1"/>
    <col min="10500" max="10500" width="17.25" style="4" bestFit="1" customWidth="1"/>
    <col min="10501" max="10501" width="9.125" style="4" customWidth="1"/>
    <col min="10502" max="10740" width="8.75" style="4"/>
    <col min="10741" max="10741" width="7.75" style="4" customWidth="1"/>
    <col min="10742" max="10742" width="32.625" style="4" customWidth="1"/>
    <col min="10743" max="10743" width="14.875" style="4" customWidth="1"/>
    <col min="10744" max="10744" width="10.375" style="4" customWidth="1"/>
    <col min="10745" max="10745" width="13.25" style="4" customWidth="1"/>
    <col min="10746" max="10746" width="12.125" style="4" customWidth="1"/>
    <col min="10747" max="10747" width="13.25" style="4" customWidth="1"/>
    <col min="10748" max="10748" width="12" style="4" customWidth="1"/>
    <col min="10749" max="10749" width="13.25" style="4" customWidth="1"/>
    <col min="10750" max="10750" width="11.875" style="4" customWidth="1"/>
    <col min="10751" max="10751" width="13.75" style="4" customWidth="1"/>
    <col min="10752" max="10752" width="12.375" style="4" customWidth="1"/>
    <col min="10753" max="10753" width="13.25" style="4" customWidth="1"/>
    <col min="10754" max="10754" width="11" style="4" customWidth="1"/>
    <col min="10755" max="10755" width="7.375" style="4" customWidth="1"/>
    <col min="10756" max="10756" width="17.25" style="4" bestFit="1" customWidth="1"/>
    <col min="10757" max="10757" width="9.125" style="4" customWidth="1"/>
    <col min="10758" max="10996" width="8.75" style="4"/>
    <col min="10997" max="10997" width="7.75" style="4" customWidth="1"/>
    <col min="10998" max="10998" width="32.625" style="4" customWidth="1"/>
    <col min="10999" max="10999" width="14.875" style="4" customWidth="1"/>
    <col min="11000" max="11000" width="10.375" style="4" customWidth="1"/>
    <col min="11001" max="11001" width="13.25" style="4" customWidth="1"/>
    <col min="11002" max="11002" width="12.125" style="4" customWidth="1"/>
    <col min="11003" max="11003" width="13.25" style="4" customWidth="1"/>
    <col min="11004" max="11004" width="12" style="4" customWidth="1"/>
    <col min="11005" max="11005" width="13.25" style="4" customWidth="1"/>
    <col min="11006" max="11006" width="11.875" style="4" customWidth="1"/>
    <col min="11007" max="11007" width="13.75" style="4" customWidth="1"/>
    <col min="11008" max="11008" width="12.375" style="4" customWidth="1"/>
    <col min="11009" max="11009" width="13.25" style="4" customWidth="1"/>
    <col min="11010" max="11010" width="11" style="4" customWidth="1"/>
    <col min="11011" max="11011" width="7.375" style="4" customWidth="1"/>
    <col min="11012" max="11012" width="17.25" style="4" bestFit="1" customWidth="1"/>
    <col min="11013" max="11013" width="9.125" style="4" customWidth="1"/>
    <col min="11014" max="11252" width="8.75" style="4"/>
    <col min="11253" max="11253" width="7.75" style="4" customWidth="1"/>
    <col min="11254" max="11254" width="32.625" style="4" customWidth="1"/>
    <col min="11255" max="11255" width="14.875" style="4" customWidth="1"/>
    <col min="11256" max="11256" width="10.375" style="4" customWidth="1"/>
    <col min="11257" max="11257" width="13.25" style="4" customWidth="1"/>
    <col min="11258" max="11258" width="12.125" style="4" customWidth="1"/>
    <col min="11259" max="11259" width="13.25" style="4" customWidth="1"/>
    <col min="11260" max="11260" width="12" style="4" customWidth="1"/>
    <col min="11261" max="11261" width="13.25" style="4" customWidth="1"/>
    <col min="11262" max="11262" width="11.875" style="4" customWidth="1"/>
    <col min="11263" max="11263" width="13.75" style="4" customWidth="1"/>
    <col min="11264" max="11264" width="12.375" style="4" customWidth="1"/>
    <col min="11265" max="11265" width="13.25" style="4" customWidth="1"/>
    <col min="11266" max="11266" width="11" style="4" customWidth="1"/>
    <col min="11267" max="11267" width="7.375" style="4" customWidth="1"/>
    <col min="11268" max="11268" width="17.25" style="4" bestFit="1" customWidth="1"/>
    <col min="11269" max="11269" width="9.125" style="4" customWidth="1"/>
    <col min="11270" max="11508" width="8.75" style="4"/>
    <col min="11509" max="11509" width="7.75" style="4" customWidth="1"/>
    <col min="11510" max="11510" width="32.625" style="4" customWidth="1"/>
    <col min="11511" max="11511" width="14.875" style="4" customWidth="1"/>
    <col min="11512" max="11512" width="10.375" style="4" customWidth="1"/>
    <col min="11513" max="11513" width="13.25" style="4" customWidth="1"/>
    <col min="11514" max="11514" width="12.125" style="4" customWidth="1"/>
    <col min="11515" max="11515" width="13.25" style="4" customWidth="1"/>
    <col min="11516" max="11516" width="12" style="4" customWidth="1"/>
    <col min="11517" max="11517" width="13.25" style="4" customWidth="1"/>
    <col min="11518" max="11518" width="11.875" style="4" customWidth="1"/>
    <col min="11519" max="11519" width="13.75" style="4" customWidth="1"/>
    <col min="11520" max="11520" width="12.375" style="4" customWidth="1"/>
    <col min="11521" max="11521" width="13.25" style="4" customWidth="1"/>
    <col min="11522" max="11522" width="11" style="4" customWidth="1"/>
    <col min="11523" max="11523" width="7.375" style="4" customWidth="1"/>
    <col min="11524" max="11524" width="17.25" style="4" bestFit="1" customWidth="1"/>
    <col min="11525" max="11525" width="9.125" style="4" customWidth="1"/>
    <col min="11526" max="11764" width="8.75" style="4"/>
    <col min="11765" max="11765" width="7.75" style="4" customWidth="1"/>
    <col min="11766" max="11766" width="32.625" style="4" customWidth="1"/>
    <col min="11767" max="11767" width="14.875" style="4" customWidth="1"/>
    <col min="11768" max="11768" width="10.375" style="4" customWidth="1"/>
    <col min="11769" max="11769" width="13.25" style="4" customWidth="1"/>
    <col min="11770" max="11770" width="12.125" style="4" customWidth="1"/>
    <col min="11771" max="11771" width="13.25" style="4" customWidth="1"/>
    <col min="11772" max="11772" width="12" style="4" customWidth="1"/>
    <col min="11773" max="11773" width="13.25" style="4" customWidth="1"/>
    <col min="11774" max="11774" width="11.875" style="4" customWidth="1"/>
    <col min="11775" max="11775" width="13.75" style="4" customWidth="1"/>
    <col min="11776" max="11776" width="12.375" style="4" customWidth="1"/>
    <col min="11777" max="11777" width="13.25" style="4" customWidth="1"/>
    <col min="11778" max="11778" width="11" style="4" customWidth="1"/>
    <col min="11779" max="11779" width="7.375" style="4" customWidth="1"/>
    <col min="11780" max="11780" width="17.25" style="4" bestFit="1" customWidth="1"/>
    <col min="11781" max="11781" width="9.125" style="4" customWidth="1"/>
    <col min="11782" max="12020" width="8.75" style="4"/>
    <col min="12021" max="12021" width="7.75" style="4" customWidth="1"/>
    <col min="12022" max="12022" width="32.625" style="4" customWidth="1"/>
    <col min="12023" max="12023" width="14.875" style="4" customWidth="1"/>
    <col min="12024" max="12024" width="10.375" style="4" customWidth="1"/>
    <col min="12025" max="12025" width="13.25" style="4" customWidth="1"/>
    <col min="12026" max="12026" width="12.125" style="4" customWidth="1"/>
    <col min="12027" max="12027" width="13.25" style="4" customWidth="1"/>
    <col min="12028" max="12028" width="12" style="4" customWidth="1"/>
    <col min="12029" max="12029" width="13.25" style="4" customWidth="1"/>
    <col min="12030" max="12030" width="11.875" style="4" customWidth="1"/>
    <col min="12031" max="12031" width="13.75" style="4" customWidth="1"/>
    <col min="12032" max="12032" width="12.375" style="4" customWidth="1"/>
    <col min="12033" max="12033" width="13.25" style="4" customWidth="1"/>
    <col min="12034" max="12034" width="11" style="4" customWidth="1"/>
    <col min="12035" max="12035" width="7.375" style="4" customWidth="1"/>
    <col min="12036" max="12036" width="17.25" style="4" bestFit="1" customWidth="1"/>
    <col min="12037" max="12037" width="9.125" style="4" customWidth="1"/>
    <col min="12038" max="12276" width="8.75" style="4"/>
    <col min="12277" max="12277" width="7.75" style="4" customWidth="1"/>
    <col min="12278" max="12278" width="32.625" style="4" customWidth="1"/>
    <col min="12279" max="12279" width="14.875" style="4" customWidth="1"/>
    <col min="12280" max="12280" width="10.375" style="4" customWidth="1"/>
    <col min="12281" max="12281" width="13.25" style="4" customWidth="1"/>
    <col min="12282" max="12282" width="12.125" style="4" customWidth="1"/>
    <col min="12283" max="12283" width="13.25" style="4" customWidth="1"/>
    <col min="12284" max="12284" width="12" style="4" customWidth="1"/>
    <col min="12285" max="12285" width="13.25" style="4" customWidth="1"/>
    <col min="12286" max="12286" width="11.875" style="4" customWidth="1"/>
    <col min="12287" max="12287" width="13.75" style="4" customWidth="1"/>
    <col min="12288" max="12288" width="12.375" style="4" customWidth="1"/>
    <col min="12289" max="12289" width="13.25" style="4" customWidth="1"/>
    <col min="12290" max="12290" width="11" style="4" customWidth="1"/>
    <col min="12291" max="12291" width="7.375" style="4" customWidth="1"/>
    <col min="12292" max="12292" width="17.25" style="4" bestFit="1" customWidth="1"/>
    <col min="12293" max="12293" width="9.125" style="4" customWidth="1"/>
    <col min="12294" max="12532" width="8.75" style="4"/>
    <col min="12533" max="12533" width="7.75" style="4" customWidth="1"/>
    <col min="12534" max="12534" width="32.625" style="4" customWidth="1"/>
    <col min="12535" max="12535" width="14.875" style="4" customWidth="1"/>
    <col min="12536" max="12536" width="10.375" style="4" customWidth="1"/>
    <col min="12537" max="12537" width="13.25" style="4" customWidth="1"/>
    <col min="12538" max="12538" width="12.125" style="4" customWidth="1"/>
    <col min="12539" max="12539" width="13.25" style="4" customWidth="1"/>
    <col min="12540" max="12540" width="12" style="4" customWidth="1"/>
    <col min="12541" max="12541" width="13.25" style="4" customWidth="1"/>
    <col min="12542" max="12542" width="11.875" style="4" customWidth="1"/>
    <col min="12543" max="12543" width="13.75" style="4" customWidth="1"/>
    <col min="12544" max="12544" width="12.375" style="4" customWidth="1"/>
    <col min="12545" max="12545" width="13.25" style="4" customWidth="1"/>
    <col min="12546" max="12546" width="11" style="4" customWidth="1"/>
    <col min="12547" max="12547" width="7.375" style="4" customWidth="1"/>
    <col min="12548" max="12548" width="17.25" style="4" bestFit="1" customWidth="1"/>
    <col min="12549" max="12549" width="9.125" style="4" customWidth="1"/>
    <col min="12550" max="12788" width="8.75" style="4"/>
    <col min="12789" max="12789" width="7.75" style="4" customWidth="1"/>
    <col min="12790" max="12790" width="32.625" style="4" customWidth="1"/>
    <col min="12791" max="12791" width="14.875" style="4" customWidth="1"/>
    <col min="12792" max="12792" width="10.375" style="4" customWidth="1"/>
    <col min="12793" max="12793" width="13.25" style="4" customWidth="1"/>
    <col min="12794" max="12794" width="12.125" style="4" customWidth="1"/>
    <col min="12795" max="12795" width="13.25" style="4" customWidth="1"/>
    <col min="12796" max="12796" width="12" style="4" customWidth="1"/>
    <col min="12797" max="12797" width="13.25" style="4" customWidth="1"/>
    <col min="12798" max="12798" width="11.875" style="4" customWidth="1"/>
    <col min="12799" max="12799" width="13.75" style="4" customWidth="1"/>
    <col min="12800" max="12800" width="12.375" style="4" customWidth="1"/>
    <col min="12801" max="12801" width="13.25" style="4" customWidth="1"/>
    <col min="12802" max="12802" width="11" style="4" customWidth="1"/>
    <col min="12803" max="12803" width="7.375" style="4" customWidth="1"/>
    <col min="12804" max="12804" width="17.25" style="4" bestFit="1" customWidth="1"/>
    <col min="12805" max="12805" width="9.125" style="4" customWidth="1"/>
    <col min="12806" max="13044" width="8.75" style="4"/>
    <col min="13045" max="13045" width="7.75" style="4" customWidth="1"/>
    <col min="13046" max="13046" width="32.625" style="4" customWidth="1"/>
    <col min="13047" max="13047" width="14.875" style="4" customWidth="1"/>
    <col min="13048" max="13048" width="10.375" style="4" customWidth="1"/>
    <col min="13049" max="13049" width="13.25" style="4" customWidth="1"/>
    <col min="13050" max="13050" width="12.125" style="4" customWidth="1"/>
    <col min="13051" max="13051" width="13.25" style="4" customWidth="1"/>
    <col min="13052" max="13052" width="12" style="4" customWidth="1"/>
    <col min="13053" max="13053" width="13.25" style="4" customWidth="1"/>
    <col min="13054" max="13054" width="11.875" style="4" customWidth="1"/>
    <col min="13055" max="13055" width="13.75" style="4" customWidth="1"/>
    <col min="13056" max="13056" width="12.375" style="4" customWidth="1"/>
    <col min="13057" max="13057" width="13.25" style="4" customWidth="1"/>
    <col min="13058" max="13058" width="11" style="4" customWidth="1"/>
    <col min="13059" max="13059" width="7.375" style="4" customWidth="1"/>
    <col min="13060" max="13060" width="17.25" style="4" bestFit="1" customWidth="1"/>
    <col min="13061" max="13061" width="9.125" style="4" customWidth="1"/>
    <col min="13062" max="13300" width="8.75" style="4"/>
    <col min="13301" max="13301" width="7.75" style="4" customWidth="1"/>
    <col min="13302" max="13302" width="32.625" style="4" customWidth="1"/>
    <col min="13303" max="13303" width="14.875" style="4" customWidth="1"/>
    <col min="13304" max="13304" width="10.375" style="4" customWidth="1"/>
    <col min="13305" max="13305" width="13.25" style="4" customWidth="1"/>
    <col min="13306" max="13306" width="12.125" style="4" customWidth="1"/>
    <col min="13307" max="13307" width="13.25" style="4" customWidth="1"/>
    <col min="13308" max="13308" width="12" style="4" customWidth="1"/>
    <col min="13309" max="13309" width="13.25" style="4" customWidth="1"/>
    <col min="13310" max="13310" width="11.875" style="4" customWidth="1"/>
    <col min="13311" max="13311" width="13.75" style="4" customWidth="1"/>
    <col min="13312" max="13312" width="12.375" style="4" customWidth="1"/>
    <col min="13313" max="13313" width="13.25" style="4" customWidth="1"/>
    <col min="13314" max="13314" width="11" style="4" customWidth="1"/>
    <col min="13315" max="13315" width="7.375" style="4" customWidth="1"/>
    <col min="13316" max="13316" width="17.25" style="4" bestFit="1" customWidth="1"/>
    <col min="13317" max="13317" width="9.125" style="4" customWidth="1"/>
    <col min="13318" max="13556" width="8.75" style="4"/>
    <col min="13557" max="13557" width="7.75" style="4" customWidth="1"/>
    <col min="13558" max="13558" width="32.625" style="4" customWidth="1"/>
    <col min="13559" max="13559" width="14.875" style="4" customWidth="1"/>
    <col min="13560" max="13560" width="10.375" style="4" customWidth="1"/>
    <col min="13561" max="13561" width="13.25" style="4" customWidth="1"/>
    <col min="13562" max="13562" width="12.125" style="4" customWidth="1"/>
    <col min="13563" max="13563" width="13.25" style="4" customWidth="1"/>
    <col min="13564" max="13564" width="12" style="4" customWidth="1"/>
    <col min="13565" max="13565" width="13.25" style="4" customWidth="1"/>
    <col min="13566" max="13566" width="11.875" style="4" customWidth="1"/>
    <col min="13567" max="13567" width="13.75" style="4" customWidth="1"/>
    <col min="13568" max="13568" width="12.375" style="4" customWidth="1"/>
    <col min="13569" max="13569" width="13.25" style="4" customWidth="1"/>
    <col min="13570" max="13570" width="11" style="4" customWidth="1"/>
    <col min="13571" max="13571" width="7.375" style="4" customWidth="1"/>
    <col min="13572" max="13572" width="17.25" style="4" bestFit="1" customWidth="1"/>
    <col min="13573" max="13573" width="9.125" style="4" customWidth="1"/>
    <col min="13574" max="13812" width="8.75" style="4"/>
    <col min="13813" max="13813" width="7.75" style="4" customWidth="1"/>
    <col min="13814" max="13814" width="32.625" style="4" customWidth="1"/>
    <col min="13815" max="13815" width="14.875" style="4" customWidth="1"/>
    <col min="13816" max="13816" width="10.375" style="4" customWidth="1"/>
    <col min="13817" max="13817" width="13.25" style="4" customWidth="1"/>
    <col min="13818" max="13818" width="12.125" style="4" customWidth="1"/>
    <col min="13819" max="13819" width="13.25" style="4" customWidth="1"/>
    <col min="13820" max="13820" width="12" style="4" customWidth="1"/>
    <col min="13821" max="13821" width="13.25" style="4" customWidth="1"/>
    <col min="13822" max="13822" width="11.875" style="4" customWidth="1"/>
    <col min="13823" max="13823" width="13.75" style="4" customWidth="1"/>
    <col min="13824" max="13824" width="12.375" style="4" customWidth="1"/>
    <col min="13825" max="13825" width="13.25" style="4" customWidth="1"/>
    <col min="13826" max="13826" width="11" style="4" customWidth="1"/>
    <col min="13827" max="13827" width="7.375" style="4" customWidth="1"/>
    <col min="13828" max="13828" width="17.25" style="4" bestFit="1" customWidth="1"/>
    <col min="13829" max="13829" width="9.125" style="4" customWidth="1"/>
    <col min="13830" max="14068" width="8.75" style="4"/>
    <col min="14069" max="14069" width="7.75" style="4" customWidth="1"/>
    <col min="14070" max="14070" width="32.625" style="4" customWidth="1"/>
    <col min="14071" max="14071" width="14.875" style="4" customWidth="1"/>
    <col min="14072" max="14072" width="10.375" style="4" customWidth="1"/>
    <col min="14073" max="14073" width="13.25" style="4" customWidth="1"/>
    <col min="14074" max="14074" width="12.125" style="4" customWidth="1"/>
    <col min="14075" max="14075" width="13.25" style="4" customWidth="1"/>
    <col min="14076" max="14076" width="12" style="4" customWidth="1"/>
    <col min="14077" max="14077" width="13.25" style="4" customWidth="1"/>
    <col min="14078" max="14078" width="11.875" style="4" customWidth="1"/>
    <col min="14079" max="14079" width="13.75" style="4" customWidth="1"/>
    <col min="14080" max="14080" width="12.375" style="4" customWidth="1"/>
    <col min="14081" max="14081" width="13.25" style="4" customWidth="1"/>
    <col min="14082" max="14082" width="11" style="4" customWidth="1"/>
    <col min="14083" max="14083" width="7.375" style="4" customWidth="1"/>
    <col min="14084" max="14084" width="17.25" style="4" bestFit="1" customWidth="1"/>
    <col min="14085" max="14085" width="9.125" style="4" customWidth="1"/>
    <col min="14086" max="14324" width="8.75" style="4"/>
    <col min="14325" max="14325" width="7.75" style="4" customWidth="1"/>
    <col min="14326" max="14326" width="32.625" style="4" customWidth="1"/>
    <col min="14327" max="14327" width="14.875" style="4" customWidth="1"/>
    <col min="14328" max="14328" width="10.375" style="4" customWidth="1"/>
    <col min="14329" max="14329" width="13.25" style="4" customWidth="1"/>
    <col min="14330" max="14330" width="12.125" style="4" customWidth="1"/>
    <col min="14331" max="14331" width="13.25" style="4" customWidth="1"/>
    <col min="14332" max="14332" width="12" style="4" customWidth="1"/>
    <col min="14333" max="14333" width="13.25" style="4" customWidth="1"/>
    <col min="14334" max="14334" width="11.875" style="4" customWidth="1"/>
    <col min="14335" max="14335" width="13.75" style="4" customWidth="1"/>
    <col min="14336" max="14336" width="12.375" style="4" customWidth="1"/>
    <col min="14337" max="14337" width="13.25" style="4" customWidth="1"/>
    <col min="14338" max="14338" width="11" style="4" customWidth="1"/>
    <col min="14339" max="14339" width="7.375" style="4" customWidth="1"/>
    <col min="14340" max="14340" width="17.25" style="4" bestFit="1" customWidth="1"/>
    <col min="14341" max="14341" width="9.125" style="4" customWidth="1"/>
    <col min="14342" max="14580" width="8.75" style="4"/>
    <col min="14581" max="14581" width="7.75" style="4" customWidth="1"/>
    <col min="14582" max="14582" width="32.625" style="4" customWidth="1"/>
    <col min="14583" max="14583" width="14.875" style="4" customWidth="1"/>
    <col min="14584" max="14584" width="10.375" style="4" customWidth="1"/>
    <col min="14585" max="14585" width="13.25" style="4" customWidth="1"/>
    <col min="14586" max="14586" width="12.125" style="4" customWidth="1"/>
    <col min="14587" max="14587" width="13.25" style="4" customWidth="1"/>
    <col min="14588" max="14588" width="12" style="4" customWidth="1"/>
    <col min="14589" max="14589" width="13.25" style="4" customWidth="1"/>
    <col min="14590" max="14590" width="11.875" style="4" customWidth="1"/>
    <col min="14591" max="14591" width="13.75" style="4" customWidth="1"/>
    <col min="14592" max="14592" width="12.375" style="4" customWidth="1"/>
    <col min="14593" max="14593" width="13.25" style="4" customWidth="1"/>
    <col min="14594" max="14594" width="11" style="4" customWidth="1"/>
    <col min="14595" max="14595" width="7.375" style="4" customWidth="1"/>
    <col min="14596" max="14596" width="17.25" style="4" bestFit="1" customWidth="1"/>
    <col min="14597" max="14597" width="9.125" style="4" customWidth="1"/>
    <col min="14598" max="14836" width="8.75" style="4"/>
    <col min="14837" max="14837" width="7.75" style="4" customWidth="1"/>
    <col min="14838" max="14838" width="32.625" style="4" customWidth="1"/>
    <col min="14839" max="14839" width="14.875" style="4" customWidth="1"/>
    <col min="14840" max="14840" width="10.375" style="4" customWidth="1"/>
    <col min="14841" max="14841" width="13.25" style="4" customWidth="1"/>
    <col min="14842" max="14842" width="12.125" style="4" customWidth="1"/>
    <col min="14843" max="14843" width="13.25" style="4" customWidth="1"/>
    <col min="14844" max="14844" width="12" style="4" customWidth="1"/>
    <col min="14845" max="14845" width="13.25" style="4" customWidth="1"/>
    <col min="14846" max="14846" width="11.875" style="4" customWidth="1"/>
    <col min="14847" max="14847" width="13.75" style="4" customWidth="1"/>
    <col min="14848" max="14848" width="12.375" style="4" customWidth="1"/>
    <col min="14849" max="14849" width="13.25" style="4" customWidth="1"/>
    <col min="14850" max="14850" width="11" style="4" customWidth="1"/>
    <col min="14851" max="14851" width="7.375" style="4" customWidth="1"/>
    <col min="14852" max="14852" width="17.25" style="4" bestFit="1" customWidth="1"/>
    <col min="14853" max="14853" width="9.125" style="4" customWidth="1"/>
    <col min="14854" max="15092" width="8.75" style="4"/>
    <col min="15093" max="15093" width="7.75" style="4" customWidth="1"/>
    <col min="15094" max="15094" width="32.625" style="4" customWidth="1"/>
    <col min="15095" max="15095" width="14.875" style="4" customWidth="1"/>
    <col min="15096" max="15096" width="10.375" style="4" customWidth="1"/>
    <col min="15097" max="15097" width="13.25" style="4" customWidth="1"/>
    <col min="15098" max="15098" width="12.125" style="4" customWidth="1"/>
    <col min="15099" max="15099" width="13.25" style="4" customWidth="1"/>
    <col min="15100" max="15100" width="12" style="4" customWidth="1"/>
    <col min="15101" max="15101" width="13.25" style="4" customWidth="1"/>
    <col min="15102" max="15102" width="11.875" style="4" customWidth="1"/>
    <col min="15103" max="15103" width="13.75" style="4" customWidth="1"/>
    <col min="15104" max="15104" width="12.375" style="4" customWidth="1"/>
    <col min="15105" max="15105" width="13.25" style="4" customWidth="1"/>
    <col min="15106" max="15106" width="11" style="4" customWidth="1"/>
    <col min="15107" max="15107" width="7.375" style="4" customWidth="1"/>
    <col min="15108" max="15108" width="17.25" style="4" bestFit="1" customWidth="1"/>
    <col min="15109" max="15109" width="9.125" style="4" customWidth="1"/>
    <col min="15110" max="15348" width="8.75" style="4"/>
    <col min="15349" max="15349" width="7.75" style="4" customWidth="1"/>
    <col min="15350" max="15350" width="32.625" style="4" customWidth="1"/>
    <col min="15351" max="15351" width="14.875" style="4" customWidth="1"/>
    <col min="15352" max="15352" width="10.375" style="4" customWidth="1"/>
    <col min="15353" max="15353" width="13.25" style="4" customWidth="1"/>
    <col min="15354" max="15354" width="12.125" style="4" customWidth="1"/>
    <col min="15355" max="15355" width="13.25" style="4" customWidth="1"/>
    <col min="15356" max="15356" width="12" style="4" customWidth="1"/>
    <col min="15357" max="15357" width="13.25" style="4" customWidth="1"/>
    <col min="15358" max="15358" width="11.875" style="4" customWidth="1"/>
    <col min="15359" max="15359" width="13.75" style="4" customWidth="1"/>
    <col min="15360" max="15360" width="12.375" style="4" customWidth="1"/>
    <col min="15361" max="15361" width="13.25" style="4" customWidth="1"/>
    <col min="15362" max="15362" width="11" style="4" customWidth="1"/>
    <col min="15363" max="15363" width="7.375" style="4" customWidth="1"/>
    <col min="15364" max="15364" width="17.25" style="4" bestFit="1" customWidth="1"/>
    <col min="15365" max="15365" width="9.125" style="4" customWidth="1"/>
    <col min="15366" max="15604" width="8.75" style="4"/>
    <col min="15605" max="15605" width="7.75" style="4" customWidth="1"/>
    <col min="15606" max="15606" width="32.625" style="4" customWidth="1"/>
    <col min="15607" max="15607" width="14.875" style="4" customWidth="1"/>
    <col min="15608" max="15608" width="10.375" style="4" customWidth="1"/>
    <col min="15609" max="15609" width="13.25" style="4" customWidth="1"/>
    <col min="15610" max="15610" width="12.125" style="4" customWidth="1"/>
    <col min="15611" max="15611" width="13.25" style="4" customWidth="1"/>
    <col min="15612" max="15612" width="12" style="4" customWidth="1"/>
    <col min="15613" max="15613" width="13.25" style="4" customWidth="1"/>
    <col min="15614" max="15614" width="11.875" style="4" customWidth="1"/>
    <col min="15615" max="15615" width="13.75" style="4" customWidth="1"/>
    <col min="15616" max="15616" width="12.375" style="4" customWidth="1"/>
    <col min="15617" max="15617" width="13.25" style="4" customWidth="1"/>
    <col min="15618" max="15618" width="11" style="4" customWidth="1"/>
    <col min="15619" max="15619" width="7.375" style="4" customWidth="1"/>
    <col min="15620" max="15620" width="17.25" style="4" bestFit="1" customWidth="1"/>
    <col min="15621" max="15621" width="9.125" style="4" customWidth="1"/>
    <col min="15622" max="15860" width="8.75" style="4"/>
    <col min="15861" max="15861" width="7.75" style="4" customWidth="1"/>
    <col min="15862" max="15862" width="32.625" style="4" customWidth="1"/>
    <col min="15863" max="15863" width="14.875" style="4" customWidth="1"/>
    <col min="15864" max="15864" width="10.375" style="4" customWidth="1"/>
    <col min="15865" max="15865" width="13.25" style="4" customWidth="1"/>
    <col min="15866" max="15866" width="12.125" style="4" customWidth="1"/>
    <col min="15867" max="15867" width="13.25" style="4" customWidth="1"/>
    <col min="15868" max="15868" width="12" style="4" customWidth="1"/>
    <col min="15869" max="15869" width="13.25" style="4" customWidth="1"/>
    <col min="15870" max="15870" width="11.875" style="4" customWidth="1"/>
    <col min="15871" max="15871" width="13.75" style="4" customWidth="1"/>
    <col min="15872" max="15872" width="12.375" style="4" customWidth="1"/>
    <col min="15873" max="15873" width="13.25" style="4" customWidth="1"/>
    <col min="15874" max="15874" width="11" style="4" customWidth="1"/>
    <col min="15875" max="15875" width="7.375" style="4" customWidth="1"/>
    <col min="15876" max="15876" width="17.25" style="4" bestFit="1" customWidth="1"/>
    <col min="15877" max="15877" width="9.125" style="4" customWidth="1"/>
    <col min="15878" max="16116" width="8.75" style="4"/>
    <col min="16117" max="16117" width="7.75" style="4" customWidth="1"/>
    <col min="16118" max="16118" width="32.625" style="4" customWidth="1"/>
    <col min="16119" max="16119" width="14.875" style="4" customWidth="1"/>
    <col min="16120" max="16120" width="10.375" style="4" customWidth="1"/>
    <col min="16121" max="16121" width="13.25" style="4" customWidth="1"/>
    <col min="16122" max="16122" width="12.125" style="4" customWidth="1"/>
    <col min="16123" max="16123" width="13.25" style="4" customWidth="1"/>
    <col min="16124" max="16124" width="12" style="4" customWidth="1"/>
    <col min="16125" max="16125" width="13.25" style="4" customWidth="1"/>
    <col min="16126" max="16126" width="11.875" style="4" customWidth="1"/>
    <col min="16127" max="16127" width="13.75" style="4" customWidth="1"/>
    <col min="16128" max="16128" width="12.375" style="4" customWidth="1"/>
    <col min="16129" max="16129" width="13.25" style="4" customWidth="1"/>
    <col min="16130" max="16130" width="11" style="4" customWidth="1"/>
    <col min="16131" max="16131" width="7.375" style="4" customWidth="1"/>
    <col min="16132" max="16132" width="17.25" style="4" bestFit="1" customWidth="1"/>
    <col min="16133" max="16133" width="9.125" style="4" customWidth="1"/>
    <col min="16134" max="16384" width="8.75" style="4"/>
  </cols>
  <sheetData>
    <row r="1" spans="1:87" hidden="1" x14ac:dyDescent="0.2"/>
    <row r="2" spans="1:87" s="1" customFormat="1" ht="78" customHeight="1" x14ac:dyDescent="0.2">
      <c r="A2" s="141" t="s">
        <v>90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87" s="1" customFormat="1" ht="20.25" hidden="1" x14ac:dyDescent="0.2">
      <c r="A3" s="142" t="s">
        <v>88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87" s="1" customFormat="1" ht="20.25" hidden="1" x14ac:dyDescent="0.2">
      <c r="A4" s="142" t="s">
        <v>85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87" s="2" customFormat="1" ht="22.5" hidden="1" customHeight="1" x14ac:dyDescent="0.2">
      <c r="A5" s="142" t="s">
        <v>79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87" ht="23.1" customHeight="1" x14ac:dyDescent="0.2">
      <c r="A6" s="142" t="s">
        <v>91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87" ht="30.6" customHeight="1" x14ac:dyDescent="0.2"/>
    <row r="8" spans="1:87" x14ac:dyDescent="0.2">
      <c r="M8" s="143" t="s">
        <v>73</v>
      </c>
      <c r="N8" s="143"/>
      <c r="O8" s="143"/>
    </row>
    <row r="9" spans="1:87" ht="36" customHeight="1" x14ac:dyDescent="0.2">
      <c r="A9" s="140" t="s">
        <v>0</v>
      </c>
      <c r="B9" s="140" t="s">
        <v>1</v>
      </c>
      <c r="C9" s="144" t="s">
        <v>89</v>
      </c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0" t="s">
        <v>12</v>
      </c>
    </row>
    <row r="10" spans="1:87" s="5" customFormat="1" ht="16.5" customHeight="1" x14ac:dyDescent="0.2">
      <c r="A10" s="140"/>
      <c r="B10" s="140"/>
      <c r="C10" s="140" t="s">
        <v>31</v>
      </c>
      <c r="D10" s="140"/>
      <c r="E10" s="146" t="s">
        <v>13</v>
      </c>
      <c r="F10" s="146"/>
      <c r="G10" s="146"/>
      <c r="H10" s="146"/>
      <c r="I10" s="146"/>
      <c r="J10" s="146"/>
      <c r="K10" s="146"/>
      <c r="L10" s="146"/>
      <c r="M10" s="146"/>
      <c r="N10" s="146"/>
      <c r="O10" s="140"/>
      <c r="P10" s="145"/>
    </row>
    <row r="11" spans="1:87" s="5" customFormat="1" ht="51.6" customHeight="1" x14ac:dyDescent="0.2">
      <c r="A11" s="140"/>
      <c r="B11" s="140"/>
      <c r="C11" s="140"/>
      <c r="D11" s="140"/>
      <c r="E11" s="140" t="s">
        <v>42</v>
      </c>
      <c r="F11" s="140"/>
      <c r="G11" s="140" t="s">
        <v>27</v>
      </c>
      <c r="H11" s="140"/>
      <c r="I11" s="140" t="s">
        <v>43</v>
      </c>
      <c r="J11" s="140"/>
      <c r="K11" s="140" t="s">
        <v>81</v>
      </c>
      <c r="L11" s="140"/>
      <c r="M11" s="140" t="s">
        <v>55</v>
      </c>
      <c r="N11" s="140"/>
      <c r="O11" s="140"/>
      <c r="P11" s="145"/>
      <c r="R11" s="140">
        <v>2020</v>
      </c>
      <c r="S11" s="140"/>
      <c r="T11" s="140"/>
      <c r="U11" s="140"/>
      <c r="V11" s="6"/>
      <c r="X11" s="140" t="s">
        <v>44</v>
      </c>
      <c r="Y11" s="140"/>
      <c r="Z11" s="140"/>
      <c r="AA11" s="140"/>
    </row>
    <row r="12" spans="1:87" s="5" customFormat="1" ht="22.5" customHeight="1" x14ac:dyDescent="0.2">
      <c r="A12" s="140"/>
      <c r="B12" s="140"/>
      <c r="C12" s="7" t="s">
        <v>26</v>
      </c>
      <c r="D12" s="7" t="s">
        <v>45</v>
      </c>
      <c r="E12" s="7" t="s">
        <v>26</v>
      </c>
      <c r="F12" s="7" t="s">
        <v>45</v>
      </c>
      <c r="G12" s="7" t="s">
        <v>26</v>
      </c>
      <c r="H12" s="7" t="s">
        <v>45</v>
      </c>
      <c r="I12" s="7" t="s">
        <v>26</v>
      </c>
      <c r="J12" s="7" t="s">
        <v>45</v>
      </c>
      <c r="K12" s="7" t="s">
        <v>26</v>
      </c>
      <c r="L12" s="7" t="s">
        <v>45</v>
      </c>
      <c r="M12" s="7" t="s">
        <v>26</v>
      </c>
      <c r="N12" s="7" t="s">
        <v>45</v>
      </c>
      <c r="O12" s="140"/>
      <c r="R12" s="8">
        <f>S12+T12</f>
        <v>1231620</v>
      </c>
      <c r="S12" s="8">
        <v>839720</v>
      </c>
      <c r="T12" s="8">
        <v>391900</v>
      </c>
      <c r="U12" s="8"/>
      <c r="V12" s="8"/>
      <c r="W12" s="5" t="s">
        <v>46</v>
      </c>
      <c r="X12" s="9">
        <f>Y12+Z12</f>
        <v>6158100</v>
      </c>
      <c r="Y12" s="9">
        <f>S12*5</f>
        <v>4198600</v>
      </c>
      <c r="Z12" s="9">
        <f>T12*5</f>
        <v>1959500</v>
      </c>
    </row>
    <row r="13" spans="1:87" s="11" customFormat="1" ht="16.5" x14ac:dyDescent="0.2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W13" s="5" t="s">
        <v>47</v>
      </c>
      <c r="X13" s="9">
        <f>Y13+Z13</f>
        <v>8251854</v>
      </c>
      <c r="Y13" s="8">
        <f>S12*6.7</f>
        <v>5626124</v>
      </c>
      <c r="Z13" s="8">
        <f>T12*6.7</f>
        <v>2625730</v>
      </c>
    </row>
    <row r="14" spans="1:87" s="77" customFormat="1" ht="25.5" customHeight="1" x14ac:dyDescent="0.2">
      <c r="A14" s="71"/>
      <c r="B14" s="72" t="s">
        <v>48</v>
      </c>
      <c r="C14" s="73" t="e">
        <f>C15+C38+C39+C40</f>
        <v>#REF!</v>
      </c>
      <c r="D14" s="73"/>
      <c r="E14" s="73" t="e">
        <f>E15+E38+E39+E40</f>
        <v>#REF!</v>
      </c>
      <c r="F14" s="73"/>
      <c r="G14" s="73" t="e">
        <f>G15+G38+G39+G40</f>
        <v>#REF!</v>
      </c>
      <c r="H14" s="73"/>
      <c r="I14" s="73" t="e">
        <f t="shared" ref="I14:N14" si="0">I15+I38+I39+I40</f>
        <v>#REF!</v>
      </c>
      <c r="J14" s="73"/>
      <c r="K14" s="73" t="e">
        <f t="shared" ref="K14" si="1">K15+K38+K39+K40</f>
        <v>#REF!</v>
      </c>
      <c r="L14" s="73"/>
      <c r="M14" s="73">
        <f t="shared" si="0"/>
        <v>900000</v>
      </c>
      <c r="N14" s="73">
        <f t="shared" si="0"/>
        <v>0</v>
      </c>
      <c r="O14" s="74"/>
      <c r="P14" s="75"/>
      <c r="Q14" s="76" t="s">
        <v>49</v>
      </c>
      <c r="R14" s="8"/>
      <c r="S14" s="8"/>
      <c r="T14" s="8"/>
      <c r="U14" s="8"/>
      <c r="V14" s="8"/>
      <c r="X14" s="9">
        <f>Y14+Z14</f>
        <v>145400</v>
      </c>
      <c r="Y14" s="8">
        <v>27400</v>
      </c>
      <c r="Z14" s="8">
        <v>118000</v>
      </c>
      <c r="CI14" s="75"/>
    </row>
    <row r="15" spans="1:87" s="14" customFormat="1" ht="20.25" customHeight="1" x14ac:dyDescent="0.2">
      <c r="A15" s="32" t="s">
        <v>4</v>
      </c>
      <c r="B15" s="33" t="s">
        <v>50</v>
      </c>
      <c r="C15" s="34" t="e">
        <f t="shared" ref="C15:L15" si="2">C17+C18+C16</f>
        <v>#REF!</v>
      </c>
      <c r="D15" s="35" t="e">
        <f t="shared" si="2"/>
        <v>#REF!</v>
      </c>
      <c r="E15" s="34" t="e">
        <f t="shared" si="2"/>
        <v>#REF!</v>
      </c>
      <c r="F15" s="35" t="e">
        <f t="shared" si="2"/>
        <v>#REF!</v>
      </c>
      <c r="G15" s="34" t="e">
        <f t="shared" si="2"/>
        <v>#REF!</v>
      </c>
      <c r="H15" s="35" t="e">
        <f t="shared" si="2"/>
        <v>#REF!</v>
      </c>
      <c r="I15" s="34" t="e">
        <f t="shared" si="2"/>
        <v>#REF!</v>
      </c>
      <c r="J15" s="35" t="e">
        <f t="shared" si="2"/>
        <v>#REF!</v>
      </c>
      <c r="K15" s="34" t="e">
        <f t="shared" ref="K15" si="3">K17+K18+K16</f>
        <v>#REF!</v>
      </c>
      <c r="L15" s="35" t="e">
        <f t="shared" si="2"/>
        <v>#REF!</v>
      </c>
      <c r="M15" s="34">
        <f>M17+M18+M16</f>
        <v>0</v>
      </c>
      <c r="N15" s="34">
        <f>N17+N18+N16</f>
        <v>0</v>
      </c>
      <c r="O15" s="36"/>
      <c r="P15" s="12"/>
      <c r="Q15" s="13" t="s">
        <v>51</v>
      </c>
      <c r="X15" s="15">
        <f>X12+X14</f>
        <v>6303500</v>
      </c>
      <c r="Y15" s="15">
        <f t="shared" ref="Y15:AA15" si="4">Y12+Y14</f>
        <v>4226000</v>
      </c>
      <c r="Z15" s="15">
        <f t="shared" si="4"/>
        <v>2077500</v>
      </c>
      <c r="AA15" s="15">
        <f t="shared" si="4"/>
        <v>0</v>
      </c>
      <c r="CI15" s="12"/>
    </row>
    <row r="16" spans="1:87" s="17" customFormat="1" ht="21.95" customHeight="1" x14ac:dyDescent="0.2">
      <c r="A16" s="37" t="s">
        <v>28</v>
      </c>
      <c r="B16" s="38" t="s">
        <v>84</v>
      </c>
      <c r="C16" s="41" t="e">
        <f>E16+G16+I16+K16+M16</f>
        <v>#REF!</v>
      </c>
      <c r="D16" s="40" t="e">
        <f>C16/$C$15</f>
        <v>#REF!</v>
      </c>
      <c r="E16" s="41" t="e">
        <f>#REF!</f>
        <v>#REF!</v>
      </c>
      <c r="F16" s="42" t="e">
        <f>E16/$E$15</f>
        <v>#REF!</v>
      </c>
      <c r="G16" s="39"/>
      <c r="H16" s="39"/>
      <c r="I16" s="39"/>
      <c r="J16" s="39"/>
      <c r="K16" s="39"/>
      <c r="L16" s="39"/>
      <c r="M16" s="39"/>
      <c r="N16" s="39"/>
      <c r="O16" s="43"/>
      <c r="P16" s="16"/>
      <c r="X16" s="18"/>
      <c r="Y16" s="18"/>
      <c r="Z16" s="18"/>
    </row>
    <row r="17" spans="1:89" s="19" customFormat="1" ht="33" x14ac:dyDescent="0.2">
      <c r="A17" s="37" t="s">
        <v>29</v>
      </c>
      <c r="B17" s="38" t="s">
        <v>75</v>
      </c>
      <c r="C17" s="41" t="e">
        <f>E17+G17+I17+K17+M17</f>
        <v>#REF!</v>
      </c>
      <c r="D17" s="40" t="e">
        <f>C17/$C$15</f>
        <v>#REF!</v>
      </c>
      <c r="E17" s="41" t="e">
        <f>#REF!</f>
        <v>#REF!</v>
      </c>
      <c r="F17" s="42" t="e">
        <f>E17/$E$15</f>
        <v>#REF!</v>
      </c>
      <c r="G17" s="41" t="e">
        <f>#REF!</f>
        <v>#REF!</v>
      </c>
      <c r="H17" s="42" t="e">
        <f>G17/$G$15</f>
        <v>#REF!</v>
      </c>
      <c r="I17" s="41">
        <f>'[1]PL2 DA21'!P17</f>
        <v>0</v>
      </c>
      <c r="J17" s="42"/>
      <c r="K17" s="41"/>
      <c r="L17" s="42"/>
      <c r="M17" s="42"/>
      <c r="N17" s="42"/>
      <c r="O17" s="37"/>
      <c r="R17" s="20"/>
      <c r="S17" s="20"/>
      <c r="T17" s="20"/>
      <c r="U17" s="20"/>
      <c r="V17" s="20"/>
      <c r="X17" s="15">
        <f>X15+X22</f>
        <v>6303500</v>
      </c>
      <c r="AA17" s="19" t="s">
        <v>52</v>
      </c>
      <c r="CI17" s="18"/>
    </row>
    <row r="18" spans="1:89" s="19" customFormat="1" ht="16.5" x14ac:dyDescent="0.2">
      <c r="A18" s="37" t="s">
        <v>30</v>
      </c>
      <c r="B18" s="38" t="s">
        <v>16</v>
      </c>
      <c r="C18" s="41" t="e">
        <f>E18+G18+I18+K18+M18</f>
        <v>#REF!</v>
      </c>
      <c r="D18" s="70" t="e">
        <f t="shared" ref="D18:M18" si="5">SUM(D21:D37)</f>
        <v>#REF!</v>
      </c>
      <c r="E18" s="41" t="e">
        <f t="shared" si="5"/>
        <v>#REF!</v>
      </c>
      <c r="F18" s="69" t="e">
        <f t="shared" si="5"/>
        <v>#REF!</v>
      </c>
      <c r="G18" s="41" t="e">
        <f t="shared" si="5"/>
        <v>#REF!</v>
      </c>
      <c r="H18" s="42" t="e">
        <f t="shared" si="5"/>
        <v>#REF!</v>
      </c>
      <c r="I18" s="41" t="e">
        <f t="shared" si="5"/>
        <v>#REF!</v>
      </c>
      <c r="J18" s="44" t="e">
        <f t="shared" si="5"/>
        <v>#REF!</v>
      </c>
      <c r="K18" s="41" t="e">
        <f t="shared" si="5"/>
        <v>#REF!</v>
      </c>
      <c r="L18" s="44" t="e">
        <f t="shared" si="5"/>
        <v>#REF!</v>
      </c>
      <c r="M18" s="41">
        <f t="shared" si="5"/>
        <v>0</v>
      </c>
      <c r="N18" s="42"/>
      <c r="O18" s="37"/>
      <c r="P18" s="18"/>
      <c r="R18" s="20"/>
      <c r="S18" s="20"/>
      <c r="T18" s="20"/>
      <c r="U18" s="19" t="e">
        <f>(X17-X18)/X18*100</f>
        <v>#REF!</v>
      </c>
      <c r="X18" s="18" t="e">
        <f>#REF!+#REF!+#REF!</f>
        <v>#REF!</v>
      </c>
      <c r="AA18" s="19" t="s">
        <v>53</v>
      </c>
      <c r="CI18" s="18"/>
    </row>
    <row r="19" spans="1:89" s="11" customFormat="1" ht="44.1" customHeight="1" x14ac:dyDescent="0.2">
      <c r="A19" s="45"/>
      <c r="B19" s="46" t="s">
        <v>62</v>
      </c>
      <c r="C19" s="47" t="e">
        <f>E19+G19+I19+K19+M19</f>
        <v>#REF!</v>
      </c>
      <c r="D19" s="48"/>
      <c r="E19" s="47" t="e">
        <f>#REF!</f>
        <v>#REF!</v>
      </c>
      <c r="F19" s="49"/>
      <c r="G19" s="47" t="e">
        <f>#REF!</f>
        <v>#REF!</v>
      </c>
      <c r="H19" s="50"/>
      <c r="I19" s="47" t="e">
        <f>#REF!</f>
        <v>#REF!</v>
      </c>
      <c r="J19" s="49"/>
      <c r="K19" s="47"/>
      <c r="L19" s="49"/>
      <c r="M19" s="47"/>
      <c r="N19" s="50"/>
      <c r="O19" s="45"/>
      <c r="P19" s="30"/>
      <c r="R19" s="31"/>
      <c r="S19" s="31"/>
      <c r="T19" s="31"/>
      <c r="X19" s="30"/>
      <c r="CI19" s="30"/>
    </row>
    <row r="20" spans="1:89" s="22" customFormat="1" ht="19.5" customHeight="1" x14ac:dyDescent="0.2">
      <c r="A20" s="51"/>
      <c r="B20" s="52" t="s">
        <v>63</v>
      </c>
      <c r="C20" s="53"/>
      <c r="D20" s="54"/>
      <c r="E20" s="55"/>
      <c r="F20" s="56"/>
      <c r="G20" s="55"/>
      <c r="H20" s="57"/>
      <c r="I20" s="55"/>
      <c r="J20" s="56"/>
      <c r="K20" s="55"/>
      <c r="L20" s="56"/>
      <c r="M20" s="55"/>
      <c r="N20" s="57"/>
      <c r="O20" s="51"/>
      <c r="P20" s="21"/>
      <c r="R20" s="23"/>
      <c r="S20" s="23"/>
      <c r="T20" s="23"/>
      <c r="X20" s="21"/>
      <c r="CI20" s="21"/>
    </row>
    <row r="21" spans="1:89" s="19" customFormat="1" ht="19.5" customHeight="1" x14ac:dyDescent="0.2">
      <c r="A21" s="51">
        <v>1</v>
      </c>
      <c r="B21" s="58" t="s">
        <v>32</v>
      </c>
      <c r="C21" s="55" t="e">
        <f t="shared" ref="C21:C29" si="6">E21+G21+I21+K21+M21</f>
        <v>#REF!</v>
      </c>
      <c r="D21" s="57" t="e">
        <f>C21/$C$15</f>
        <v>#REF!</v>
      </c>
      <c r="E21" s="55" t="e">
        <f>#REF!</f>
        <v>#REF!</v>
      </c>
      <c r="F21" s="57" t="e">
        <f>E21/$E$15</f>
        <v>#REF!</v>
      </c>
      <c r="G21" s="55"/>
      <c r="H21" s="57"/>
      <c r="I21" s="55" t="e">
        <f>#REF!</f>
        <v>#REF!</v>
      </c>
      <c r="J21" s="57" t="e">
        <f>I21/$I$15</f>
        <v>#REF!</v>
      </c>
      <c r="K21" s="57"/>
      <c r="L21" s="57"/>
      <c r="M21" s="57"/>
      <c r="N21" s="57"/>
      <c r="O21" s="37"/>
      <c r="P21" s="18"/>
      <c r="R21" s="20"/>
      <c r="X21" s="18"/>
    </row>
    <row r="22" spans="1:89" s="22" customFormat="1" ht="19.5" customHeight="1" x14ac:dyDescent="0.2">
      <c r="A22" s="51">
        <v>2</v>
      </c>
      <c r="B22" s="59" t="s">
        <v>33</v>
      </c>
      <c r="C22" s="55" t="e">
        <f t="shared" si="6"/>
        <v>#REF!</v>
      </c>
      <c r="D22" s="57" t="e">
        <f>C22/$C$15</f>
        <v>#REF!</v>
      </c>
      <c r="E22" s="55" t="e">
        <f>#REF!</f>
        <v>#REF!</v>
      </c>
      <c r="F22" s="57" t="e">
        <f>E22/$E$15</f>
        <v>#REF!</v>
      </c>
      <c r="G22" s="55"/>
      <c r="H22" s="57"/>
      <c r="I22" s="55"/>
      <c r="J22" s="57"/>
      <c r="K22" s="57"/>
      <c r="L22" s="57"/>
      <c r="M22" s="57"/>
      <c r="N22" s="57"/>
      <c r="O22" s="57"/>
      <c r="X22" s="18"/>
      <c r="Y22" s="17"/>
      <c r="Z22" s="17"/>
      <c r="AA22" s="19"/>
    </row>
    <row r="23" spans="1:89" s="19" customFormat="1" ht="19.5" customHeight="1" x14ac:dyDescent="0.2">
      <c r="A23" s="51">
        <v>3</v>
      </c>
      <c r="B23" s="59" t="s">
        <v>18</v>
      </c>
      <c r="C23" s="55" t="e">
        <f t="shared" si="6"/>
        <v>#REF!</v>
      </c>
      <c r="D23" s="57" t="e">
        <f t="shared" ref="D23:D29" si="7">C23/$C$15</f>
        <v>#REF!</v>
      </c>
      <c r="E23" s="55"/>
      <c r="F23" s="57"/>
      <c r="G23" s="55" t="e">
        <f>#REF!</f>
        <v>#REF!</v>
      </c>
      <c r="H23" s="57" t="e">
        <f>G23/$G$15</f>
        <v>#REF!</v>
      </c>
      <c r="I23" s="55"/>
      <c r="J23" s="57"/>
      <c r="K23" s="57"/>
      <c r="L23" s="57"/>
      <c r="M23" s="57"/>
      <c r="N23" s="57"/>
      <c r="O23" s="60"/>
      <c r="CI23" s="24"/>
      <c r="CK23" s="18"/>
    </row>
    <row r="24" spans="1:89" s="17" customFormat="1" ht="19.5" customHeight="1" x14ac:dyDescent="0.2">
      <c r="A24" s="51">
        <v>4</v>
      </c>
      <c r="B24" s="59" t="s">
        <v>34</v>
      </c>
      <c r="C24" s="55" t="e">
        <f t="shared" si="6"/>
        <v>#REF!</v>
      </c>
      <c r="D24" s="57" t="e">
        <f t="shared" si="7"/>
        <v>#REF!</v>
      </c>
      <c r="E24" s="55" t="e">
        <f>#REF!</f>
        <v>#REF!</v>
      </c>
      <c r="F24" s="57" t="e">
        <f>E24/$E$15</f>
        <v>#REF!</v>
      </c>
      <c r="G24" s="53"/>
      <c r="H24" s="61"/>
      <c r="I24" s="53"/>
      <c r="J24" s="61"/>
      <c r="K24" s="61"/>
      <c r="L24" s="61"/>
      <c r="M24" s="61"/>
      <c r="N24" s="61"/>
      <c r="O24" s="43"/>
      <c r="X24" s="16"/>
      <c r="CI24" s="16"/>
    </row>
    <row r="25" spans="1:89" s="19" customFormat="1" ht="19.5" customHeight="1" x14ac:dyDescent="0.2">
      <c r="A25" s="51">
        <v>5</v>
      </c>
      <c r="B25" s="59" t="s">
        <v>37</v>
      </c>
      <c r="C25" s="55" t="e">
        <f t="shared" si="6"/>
        <v>#REF!</v>
      </c>
      <c r="D25" s="57" t="e">
        <f t="shared" si="7"/>
        <v>#REF!</v>
      </c>
      <c r="E25" s="55"/>
      <c r="F25" s="57"/>
      <c r="G25" s="55" t="e">
        <f>#REF!</f>
        <v>#REF!</v>
      </c>
      <c r="H25" s="57" t="e">
        <f>G25/$G$15</f>
        <v>#REF!</v>
      </c>
      <c r="I25" s="55" t="e">
        <f>#REF!</f>
        <v>#REF!</v>
      </c>
      <c r="J25" s="57" t="e">
        <f>I25/$I$15</f>
        <v>#REF!</v>
      </c>
      <c r="K25" s="55" t="e">
        <f>#REF!</f>
        <v>#REF!</v>
      </c>
      <c r="L25" s="57" t="e">
        <f>K25/$K$15</f>
        <v>#REF!</v>
      </c>
      <c r="M25" s="57"/>
      <c r="N25" s="57"/>
      <c r="O25" s="60"/>
    </row>
    <row r="26" spans="1:89" s="19" customFormat="1" ht="19.5" customHeight="1" x14ac:dyDescent="0.2">
      <c r="A26" s="51">
        <v>6</v>
      </c>
      <c r="B26" s="58" t="s">
        <v>56</v>
      </c>
      <c r="C26" s="55" t="e">
        <f t="shared" si="6"/>
        <v>#REF!</v>
      </c>
      <c r="D26" s="57" t="e">
        <f t="shared" si="7"/>
        <v>#REF!</v>
      </c>
      <c r="E26" s="55" t="e">
        <f>#REF!</f>
        <v>#REF!</v>
      </c>
      <c r="F26" s="57" t="e">
        <f t="shared" ref="F26:F28" si="8">E26/$E$15</f>
        <v>#REF!</v>
      </c>
      <c r="G26" s="55" t="e">
        <f>#REF!</f>
        <v>#REF!</v>
      </c>
      <c r="H26" s="57" t="e">
        <f>G26/$G$15</f>
        <v>#REF!</v>
      </c>
      <c r="I26" s="55">
        <f>'[2]PL2-PA DA'!BJ17</f>
        <v>0</v>
      </c>
      <c r="J26" s="57"/>
      <c r="K26" s="55">
        <f>'[2]PL2-PA DA'!BK17</f>
        <v>0</v>
      </c>
      <c r="L26" s="57"/>
      <c r="M26" s="57"/>
      <c r="N26" s="57"/>
      <c r="O26" s="37"/>
    </row>
    <row r="27" spans="1:89" s="19" customFormat="1" ht="19.5" customHeight="1" x14ac:dyDescent="0.2">
      <c r="A27" s="51">
        <v>7</v>
      </c>
      <c r="B27" s="58" t="s">
        <v>36</v>
      </c>
      <c r="C27" s="55" t="e">
        <f t="shared" si="6"/>
        <v>#REF!</v>
      </c>
      <c r="D27" s="57" t="e">
        <f t="shared" si="7"/>
        <v>#REF!</v>
      </c>
      <c r="E27" s="55" t="e">
        <f>#REF!</f>
        <v>#REF!</v>
      </c>
      <c r="F27" s="57" t="e">
        <f>E27/$E$15</f>
        <v>#REF!</v>
      </c>
      <c r="G27" s="55"/>
      <c r="H27" s="57"/>
      <c r="I27" s="55">
        <f>'[2]PL2-PA DA'!BJ18</f>
        <v>0</v>
      </c>
      <c r="J27" s="57"/>
      <c r="K27" s="55">
        <f>'[2]PL2-PA DA'!BK18</f>
        <v>0</v>
      </c>
      <c r="L27" s="57"/>
      <c r="M27" s="57"/>
      <c r="N27" s="57"/>
      <c r="O27" s="37"/>
    </row>
    <row r="28" spans="1:89" s="19" customFormat="1" ht="19.5" customHeight="1" x14ac:dyDescent="0.2">
      <c r="A28" s="51">
        <v>8</v>
      </c>
      <c r="B28" s="59" t="s">
        <v>40</v>
      </c>
      <c r="C28" s="55" t="e">
        <f t="shared" si="6"/>
        <v>#REF!</v>
      </c>
      <c r="D28" s="57" t="e">
        <f t="shared" si="7"/>
        <v>#REF!</v>
      </c>
      <c r="E28" s="55" t="e">
        <f>#REF!</f>
        <v>#REF!</v>
      </c>
      <c r="F28" s="57" t="e">
        <f t="shared" si="8"/>
        <v>#REF!</v>
      </c>
      <c r="G28" s="55" t="e">
        <f>#REF!</f>
        <v>#REF!</v>
      </c>
      <c r="H28" s="57" t="e">
        <f>G28/$G$15</f>
        <v>#REF!</v>
      </c>
      <c r="I28" s="55"/>
      <c r="J28" s="57"/>
      <c r="K28" s="55"/>
      <c r="L28" s="57"/>
      <c r="M28" s="57"/>
      <c r="N28" s="57"/>
      <c r="O28" s="37"/>
    </row>
    <row r="29" spans="1:89" s="19" customFormat="1" ht="19.5" customHeight="1" x14ac:dyDescent="0.2">
      <c r="A29" s="51">
        <v>9</v>
      </c>
      <c r="B29" s="62" t="s">
        <v>41</v>
      </c>
      <c r="C29" s="55" t="e">
        <f t="shared" si="6"/>
        <v>#REF!</v>
      </c>
      <c r="D29" s="57" t="e">
        <f t="shared" si="7"/>
        <v>#REF!</v>
      </c>
      <c r="E29" s="55" t="e">
        <f>#REF!</f>
        <v>#REF!</v>
      </c>
      <c r="F29" s="57" t="e">
        <f>E29/$E$15</f>
        <v>#REF!</v>
      </c>
      <c r="G29" s="55"/>
      <c r="H29" s="57" t="e">
        <f>G29/$G$15</f>
        <v>#REF!</v>
      </c>
      <c r="I29" s="55"/>
      <c r="J29" s="57" t="e">
        <f>I29/$I$15</f>
        <v>#REF!</v>
      </c>
      <c r="K29" s="55"/>
      <c r="L29" s="57"/>
      <c r="M29" s="57"/>
      <c r="N29" s="57"/>
      <c r="O29" s="37"/>
    </row>
    <row r="30" spans="1:89" s="19" customFormat="1" ht="19.5" customHeight="1" x14ac:dyDescent="0.2">
      <c r="A30" s="51">
        <v>10</v>
      </c>
      <c r="B30" s="58" t="s">
        <v>57</v>
      </c>
      <c r="C30" s="55"/>
      <c r="D30" s="57" t="e">
        <f t="shared" ref="D30" si="9">C30/$C$18</f>
        <v>#REF!</v>
      </c>
      <c r="E30" s="55"/>
      <c r="F30" s="57"/>
      <c r="G30" s="55"/>
      <c r="H30" s="57"/>
      <c r="I30" s="55"/>
      <c r="J30" s="57"/>
      <c r="K30" s="55"/>
      <c r="L30" s="57"/>
      <c r="M30" s="57"/>
      <c r="N30" s="57"/>
      <c r="O30" s="60"/>
    </row>
    <row r="31" spans="1:89" s="19" customFormat="1" ht="33" x14ac:dyDescent="0.2">
      <c r="A31" s="51" t="s">
        <v>58</v>
      </c>
      <c r="B31" s="59" t="s">
        <v>38</v>
      </c>
      <c r="C31" s="55" t="e">
        <f t="shared" ref="C31:C36" si="10">E31+G31+I31+K31+M31</f>
        <v>#REF!</v>
      </c>
      <c r="D31" s="57" t="e">
        <f t="shared" ref="D31:D37" si="11">C31/$C$15</f>
        <v>#REF!</v>
      </c>
      <c r="E31" s="55" t="e">
        <f>#REF!</f>
        <v>#REF!</v>
      </c>
      <c r="F31" s="57" t="e">
        <f>E31/$E$15</f>
        <v>#REF!</v>
      </c>
      <c r="G31" s="55" t="e">
        <f>#REF!</f>
        <v>#REF!</v>
      </c>
      <c r="H31" s="57" t="e">
        <f>G31/$G$15</f>
        <v>#REF!</v>
      </c>
      <c r="I31" s="55" t="e">
        <f>#REF!</f>
        <v>#REF!</v>
      </c>
      <c r="J31" s="57" t="e">
        <f>I31/$I$15</f>
        <v>#REF!</v>
      </c>
      <c r="K31" s="55" t="e">
        <f>#REF!</f>
        <v>#REF!</v>
      </c>
      <c r="L31" s="57" t="e">
        <f t="shared" ref="L31:L32" si="12">K31/$K$15</f>
        <v>#REF!</v>
      </c>
      <c r="M31" s="57"/>
      <c r="N31" s="57"/>
      <c r="O31" s="60"/>
    </row>
    <row r="32" spans="1:89" s="19" customFormat="1" ht="18.600000000000001" customHeight="1" x14ac:dyDescent="0.2">
      <c r="A32" s="51" t="s">
        <v>59</v>
      </c>
      <c r="B32" s="59" t="s">
        <v>19</v>
      </c>
      <c r="C32" s="55" t="e">
        <f t="shared" si="10"/>
        <v>#REF!</v>
      </c>
      <c r="D32" s="57" t="e">
        <f t="shared" si="11"/>
        <v>#REF!</v>
      </c>
      <c r="E32" s="55" t="e">
        <f>#REF!</f>
        <v>#REF!</v>
      </c>
      <c r="F32" s="57" t="e">
        <f t="shared" ref="F32:F37" si="13">E32/$E$15</f>
        <v>#REF!</v>
      </c>
      <c r="G32" s="55" t="e">
        <f>#REF!</f>
        <v>#REF!</v>
      </c>
      <c r="H32" s="57" t="e">
        <f>G32/$G$15</f>
        <v>#REF!</v>
      </c>
      <c r="I32" s="55" t="e">
        <f>#REF!</f>
        <v>#REF!</v>
      </c>
      <c r="J32" s="57" t="e">
        <f>I32/$I$15</f>
        <v>#REF!</v>
      </c>
      <c r="K32" s="55" t="e">
        <f>#REF!</f>
        <v>#REF!</v>
      </c>
      <c r="L32" s="57" t="e">
        <f t="shared" si="12"/>
        <v>#REF!</v>
      </c>
      <c r="M32" s="57"/>
      <c r="N32" s="57"/>
      <c r="O32" s="37"/>
    </row>
    <row r="33" spans="1:15" s="19" customFormat="1" ht="18.600000000000001" customHeight="1" x14ac:dyDescent="0.2">
      <c r="A33" s="51" t="s">
        <v>60</v>
      </c>
      <c r="B33" s="59" t="s">
        <v>35</v>
      </c>
      <c r="C33" s="55" t="e">
        <f t="shared" si="10"/>
        <v>#REF!</v>
      </c>
      <c r="D33" s="57" t="e">
        <f t="shared" si="11"/>
        <v>#REF!</v>
      </c>
      <c r="E33" s="55"/>
      <c r="F33" s="57" t="e">
        <f t="shared" si="13"/>
        <v>#REF!</v>
      </c>
      <c r="G33" s="55"/>
      <c r="H33" s="57" t="e">
        <f>G33/$G$15</f>
        <v>#REF!</v>
      </c>
      <c r="I33" s="55" t="e">
        <f>#REF!</f>
        <v>#REF!</v>
      </c>
      <c r="J33" s="57" t="e">
        <f>I33/$I$15</f>
        <v>#REF!</v>
      </c>
      <c r="K33" s="55"/>
      <c r="L33" s="57"/>
      <c r="M33" s="57"/>
      <c r="N33" s="57"/>
      <c r="O33" s="37"/>
    </row>
    <row r="34" spans="1:15" s="19" customFormat="1" ht="18.600000000000001" customHeight="1" x14ac:dyDescent="0.2">
      <c r="A34" s="51" t="s">
        <v>61</v>
      </c>
      <c r="B34" s="58" t="s">
        <v>17</v>
      </c>
      <c r="C34" s="55" t="e">
        <f t="shared" si="10"/>
        <v>#REF!</v>
      </c>
      <c r="D34" s="57" t="e">
        <f t="shared" si="11"/>
        <v>#REF!</v>
      </c>
      <c r="E34" s="55" t="e">
        <f>#REF!</f>
        <v>#REF!</v>
      </c>
      <c r="F34" s="57" t="e">
        <f t="shared" si="13"/>
        <v>#REF!</v>
      </c>
      <c r="G34" s="55"/>
      <c r="H34" s="57" t="e">
        <f>G34/$G$15</f>
        <v>#REF!</v>
      </c>
      <c r="I34" s="55" t="e">
        <f>#REF!</f>
        <v>#REF!</v>
      </c>
      <c r="J34" s="57" t="e">
        <f>I34/$I$15</f>
        <v>#REF!</v>
      </c>
      <c r="K34" s="55"/>
      <c r="L34" s="57"/>
      <c r="M34" s="57"/>
      <c r="N34" s="57"/>
      <c r="O34" s="60"/>
    </row>
    <row r="35" spans="1:15" s="19" customFormat="1" ht="33" customHeight="1" x14ac:dyDescent="0.2">
      <c r="A35" s="51" t="s">
        <v>74</v>
      </c>
      <c r="B35" s="59" t="s">
        <v>69</v>
      </c>
      <c r="C35" s="55" t="e">
        <f t="shared" si="10"/>
        <v>#REF!</v>
      </c>
      <c r="D35" s="57" t="e">
        <f t="shared" si="11"/>
        <v>#REF!</v>
      </c>
      <c r="E35" s="55" t="e">
        <f>#REF!</f>
        <v>#REF!</v>
      </c>
      <c r="F35" s="57" t="e">
        <f t="shared" si="13"/>
        <v>#REF!</v>
      </c>
      <c r="G35" s="55" t="e">
        <f>#REF!</f>
        <v>#REF!</v>
      </c>
      <c r="H35" s="57" t="e">
        <f>G35/$G$15</f>
        <v>#REF!</v>
      </c>
      <c r="I35" s="55"/>
      <c r="J35" s="57"/>
      <c r="K35" s="55"/>
      <c r="L35" s="57"/>
      <c r="M35" s="57"/>
      <c r="N35" s="57"/>
      <c r="O35" s="60"/>
    </row>
    <row r="36" spans="1:15" s="19" customFormat="1" ht="51" customHeight="1" x14ac:dyDescent="0.2">
      <c r="A36" s="51">
        <v>11</v>
      </c>
      <c r="B36" s="59" t="s">
        <v>39</v>
      </c>
      <c r="C36" s="55" t="e">
        <f t="shared" si="10"/>
        <v>#REF!</v>
      </c>
      <c r="D36" s="57" t="e">
        <f t="shared" si="11"/>
        <v>#REF!</v>
      </c>
      <c r="E36" s="55" t="e">
        <f>#REF!</f>
        <v>#REF!</v>
      </c>
      <c r="F36" s="57" t="e">
        <f t="shared" si="13"/>
        <v>#REF!</v>
      </c>
      <c r="G36" s="55"/>
      <c r="H36" s="57"/>
      <c r="I36" s="55"/>
      <c r="J36" s="57"/>
      <c r="K36" s="55"/>
      <c r="L36" s="57"/>
      <c r="M36" s="57"/>
      <c r="N36" s="57"/>
      <c r="O36" s="37"/>
    </row>
    <row r="37" spans="1:15" s="19" customFormat="1" ht="21.95" customHeight="1" x14ac:dyDescent="0.2">
      <c r="A37" s="51">
        <v>12</v>
      </c>
      <c r="B37" s="63" t="s">
        <v>70</v>
      </c>
      <c r="C37" s="55" t="e">
        <f t="shared" ref="C37" si="14">E37+G37+I37+K37+M37</f>
        <v>#REF!</v>
      </c>
      <c r="D37" s="57" t="e">
        <f t="shared" si="11"/>
        <v>#REF!</v>
      </c>
      <c r="E37" s="55" t="e">
        <f>#REF!</f>
        <v>#REF!</v>
      </c>
      <c r="F37" s="57" t="e">
        <f t="shared" si="13"/>
        <v>#REF!</v>
      </c>
      <c r="G37" s="55" t="e">
        <f>#REF!</f>
        <v>#REF!</v>
      </c>
      <c r="H37" s="57" t="e">
        <f>G37/$G$15</f>
        <v>#REF!</v>
      </c>
      <c r="I37" s="55" t="e">
        <f>#REF!</f>
        <v>#REF!</v>
      </c>
      <c r="J37" s="57" t="e">
        <f>I37/$I$15</f>
        <v>#REF!</v>
      </c>
      <c r="K37" s="55"/>
      <c r="L37" s="57"/>
      <c r="M37" s="57"/>
      <c r="N37" s="57"/>
      <c r="O37" s="37"/>
    </row>
    <row r="38" spans="1:15" s="14" customFormat="1" ht="20.25" customHeight="1" x14ac:dyDescent="0.2">
      <c r="A38" s="36" t="s">
        <v>5</v>
      </c>
      <c r="B38" s="33" t="s">
        <v>54</v>
      </c>
      <c r="C38" s="34">
        <f>E38+G38+I38+K38+M38</f>
        <v>521000</v>
      </c>
      <c r="D38" s="34"/>
      <c r="E38" s="34">
        <v>521000</v>
      </c>
      <c r="F38" s="64" t="e">
        <f>E38/$E$14</f>
        <v>#REF!</v>
      </c>
      <c r="G38" s="34"/>
      <c r="H38" s="34"/>
      <c r="I38" s="65">
        <f>'[1]PL2 DA21'!P32</f>
        <v>0</v>
      </c>
      <c r="J38" s="34"/>
      <c r="K38" s="34"/>
      <c r="L38" s="34"/>
      <c r="M38" s="34"/>
      <c r="N38" s="34"/>
      <c r="O38" s="43" t="s">
        <v>78</v>
      </c>
    </row>
    <row r="39" spans="1:15" s="14" customFormat="1" ht="26.25" customHeight="1" x14ac:dyDescent="0.2">
      <c r="A39" s="36" t="s">
        <v>6</v>
      </c>
      <c r="B39" s="33" t="s">
        <v>55</v>
      </c>
      <c r="C39" s="34">
        <f>E39+G39+I39+K39+M39</f>
        <v>900000</v>
      </c>
      <c r="D39" s="34"/>
      <c r="E39" s="34"/>
      <c r="F39" s="34"/>
      <c r="G39" s="34"/>
      <c r="H39" s="34"/>
      <c r="I39" s="34"/>
      <c r="J39" s="34"/>
      <c r="K39" s="34"/>
      <c r="L39" s="34"/>
      <c r="M39" s="34">
        <v>900000</v>
      </c>
      <c r="N39" s="34"/>
      <c r="O39" s="43" t="s">
        <v>78</v>
      </c>
    </row>
    <row r="40" spans="1:15" s="14" customFormat="1" ht="38.1" hidden="1" customHeight="1" x14ac:dyDescent="0.2">
      <c r="A40" s="36" t="s">
        <v>72</v>
      </c>
      <c r="B40" s="33" t="s">
        <v>76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6"/>
    </row>
    <row r="41" spans="1:15" s="22" customFormat="1" ht="21" customHeight="1" x14ac:dyDescent="0.2">
      <c r="A41" s="66"/>
      <c r="B41" s="67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6"/>
    </row>
    <row r="42" spans="1:15" s="1" customFormat="1" x14ac:dyDescent="0.2">
      <c r="A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5"/>
    </row>
    <row r="43" spans="1:15" s="1" customFormat="1" x14ac:dyDescent="0.2">
      <c r="A43" s="25"/>
      <c r="B43" s="27" t="s">
        <v>86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5"/>
    </row>
    <row r="44" spans="1:15" x14ac:dyDescent="0.2">
      <c r="B44" s="4" t="s">
        <v>87</v>
      </c>
    </row>
    <row r="46" spans="1:15" x14ac:dyDescent="0.2">
      <c r="E46" s="28"/>
      <c r="G46" s="28"/>
      <c r="I46" s="28"/>
    </row>
    <row r="49" spans="2:2" x14ac:dyDescent="0.2">
      <c r="B49" s="29"/>
    </row>
  </sheetData>
  <mergeCells count="20">
    <mergeCell ref="R11:U11"/>
    <mergeCell ref="X11:AA11"/>
    <mergeCell ref="O9:O12"/>
    <mergeCell ref="C9:N9"/>
    <mergeCell ref="P10:P11"/>
    <mergeCell ref="E11:F11"/>
    <mergeCell ref="G11:H11"/>
    <mergeCell ref="I11:J11"/>
    <mergeCell ref="K11:L11"/>
    <mergeCell ref="M11:N11"/>
    <mergeCell ref="E10:N10"/>
    <mergeCell ref="A9:A12"/>
    <mergeCell ref="A2:O2"/>
    <mergeCell ref="A3:O3"/>
    <mergeCell ref="A4:O4"/>
    <mergeCell ref="A5:O5"/>
    <mergeCell ref="M8:O8"/>
    <mergeCell ref="A6:O6"/>
    <mergeCell ref="B9:B12"/>
    <mergeCell ref="C10:D11"/>
  </mergeCells>
  <printOptions horizontalCentered="1"/>
  <pageMargins left="0.39370078740157483" right="0.39370078740157483" top="0.59055118110236227" bottom="0.47244094488188981" header="0.31496062992125984" footer="0.31496062992125984"/>
  <pageSetup paperSize="9" scale="66" fitToHeight="0" orientation="landscape" horizontalDpi="300" verticalDpi="300" r:id="rId1"/>
  <headerFooter>
    <oddHeader>&amp;R&amp;"Times New Roman,Regular"&amp;13PL2: TH2023 (nguồn vốn)</oddHeader>
    <oddFooter>&amp;R&amp;"Times New Roman,Regular"&amp;12&amp;P/&amp;N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136"/>
  <sheetViews>
    <sheetView showGridLines="0" showZeros="0" tabSelected="1" zoomScale="90" zoomScaleNormal="90" workbookViewId="0">
      <selection activeCell="G7" sqref="G7:G9"/>
    </sheetView>
  </sheetViews>
  <sheetFormatPr defaultColWidth="9.125" defaultRowHeight="15" x14ac:dyDescent="0.25"/>
  <cols>
    <col min="1" max="1" width="6" style="85" customWidth="1"/>
    <col min="2" max="2" width="31" style="85" customWidth="1"/>
    <col min="3" max="3" width="9.375" style="86" customWidth="1"/>
    <col min="4" max="4" width="10.125" style="86" customWidth="1"/>
    <col min="5" max="5" width="11.875" style="86" customWidth="1"/>
    <col min="6" max="6" width="10.75" style="86" customWidth="1"/>
    <col min="7" max="7" width="8.625" style="86" customWidth="1"/>
    <col min="8" max="8" width="27.25" style="86" customWidth="1"/>
    <col min="9" max="9" width="7.375" style="85" customWidth="1"/>
    <col min="10" max="10" width="19.375" style="85" customWidth="1"/>
    <col min="11" max="11" width="10.75" style="85" customWidth="1"/>
    <col min="12" max="12" width="10.125" style="87" hidden="1" customWidth="1"/>
    <col min="13" max="13" width="10.75" style="85" customWidth="1"/>
    <col min="14" max="14" width="11.375" style="87" hidden="1" customWidth="1"/>
    <col min="15" max="15" width="12.125" style="85" customWidth="1"/>
    <col min="16" max="23" width="11.375" style="87" hidden="1" customWidth="1"/>
    <col min="24" max="24" width="10.875" style="85" customWidth="1"/>
    <col min="25" max="25" width="11.375" style="85" customWidth="1"/>
    <col min="26" max="26" width="8.875" style="85" customWidth="1"/>
    <col min="27" max="27" width="9.75" style="85" customWidth="1"/>
    <col min="28" max="28" width="8.875" style="85" customWidth="1"/>
    <col min="29" max="34" width="9.125" style="85" customWidth="1"/>
    <col min="35" max="16384" width="9.125" style="85"/>
  </cols>
  <sheetData>
    <row r="1" spans="1:30" ht="20.25" x14ac:dyDescent="0.3">
      <c r="A1" s="151" t="s">
        <v>101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</row>
    <row r="2" spans="1:30" ht="25.5" customHeight="1" x14ac:dyDescent="0.25">
      <c r="A2" s="152" t="s">
        <v>112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</row>
    <row r="3" spans="1:30" ht="18.75" hidden="1" x14ac:dyDescent="0.25">
      <c r="A3" s="154" t="s">
        <v>99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</row>
    <row r="4" spans="1:30" ht="23.45" customHeight="1" x14ac:dyDescent="0.25">
      <c r="A4" s="154" t="s">
        <v>115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</row>
    <row r="5" spans="1:30" ht="23.45" customHeight="1" x14ac:dyDescent="0.25">
      <c r="A5" s="156" t="s">
        <v>117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</row>
    <row r="6" spans="1:30" ht="26.45" customHeight="1" x14ac:dyDescent="0.25">
      <c r="Y6" s="155" t="s">
        <v>77</v>
      </c>
      <c r="Z6" s="155"/>
      <c r="AA6" s="155"/>
      <c r="AB6" s="155"/>
    </row>
    <row r="7" spans="1:30" ht="33" customHeight="1" x14ac:dyDescent="0.25">
      <c r="A7" s="149" t="s">
        <v>7</v>
      </c>
      <c r="B7" s="149" t="s">
        <v>1</v>
      </c>
      <c r="C7" s="149" t="s">
        <v>92</v>
      </c>
      <c r="D7" s="149" t="s">
        <v>20</v>
      </c>
      <c r="E7" s="149" t="s">
        <v>21</v>
      </c>
      <c r="F7" s="149" t="s">
        <v>22</v>
      </c>
      <c r="G7" s="149" t="s">
        <v>23</v>
      </c>
      <c r="H7" s="149" t="s">
        <v>8</v>
      </c>
      <c r="I7" s="149" t="s">
        <v>9</v>
      </c>
      <c r="J7" s="149" t="s">
        <v>10</v>
      </c>
      <c r="K7" s="149"/>
      <c r="L7" s="149"/>
      <c r="M7" s="149"/>
      <c r="N7" s="148" t="s">
        <v>65</v>
      </c>
      <c r="O7" s="149" t="s">
        <v>80</v>
      </c>
      <c r="P7" s="88"/>
      <c r="Q7" s="88"/>
      <c r="R7" s="88"/>
      <c r="S7" s="88"/>
      <c r="T7" s="148" t="s">
        <v>66</v>
      </c>
      <c r="U7" s="148" t="s">
        <v>67</v>
      </c>
      <c r="V7" s="148" t="s">
        <v>68</v>
      </c>
      <c r="W7" s="148" t="s">
        <v>83</v>
      </c>
      <c r="X7" s="149" t="s">
        <v>96</v>
      </c>
      <c r="Y7" s="149" t="s">
        <v>113</v>
      </c>
      <c r="Z7" s="149"/>
      <c r="AA7" s="149"/>
      <c r="AB7" s="149" t="s">
        <v>12</v>
      </c>
    </row>
    <row r="8" spans="1:30" ht="15" customHeight="1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 t="s">
        <v>24</v>
      </c>
      <c r="K8" s="149" t="s">
        <v>11</v>
      </c>
      <c r="L8" s="149"/>
      <c r="M8" s="149"/>
      <c r="N8" s="148"/>
      <c r="O8" s="149"/>
      <c r="P8" s="148" t="s">
        <v>25</v>
      </c>
      <c r="Q8" s="148"/>
      <c r="R8" s="148"/>
      <c r="S8" s="148"/>
      <c r="T8" s="148"/>
      <c r="U8" s="148"/>
      <c r="V8" s="148"/>
      <c r="W8" s="148"/>
      <c r="X8" s="149"/>
      <c r="Y8" s="149" t="s">
        <v>95</v>
      </c>
      <c r="Z8" s="150" t="s">
        <v>13</v>
      </c>
      <c r="AA8" s="150"/>
      <c r="AB8" s="149"/>
    </row>
    <row r="9" spans="1:30" ht="112.5" customHeight="1" x14ac:dyDescent="0.25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89" t="s">
        <v>95</v>
      </c>
      <c r="L9" s="89" t="s">
        <v>100</v>
      </c>
      <c r="M9" s="89" t="s">
        <v>82</v>
      </c>
      <c r="N9" s="148"/>
      <c r="O9" s="149"/>
      <c r="P9" s="90" t="s">
        <v>97</v>
      </c>
      <c r="Q9" s="91" t="s">
        <v>14</v>
      </c>
      <c r="R9" s="91" t="s">
        <v>15</v>
      </c>
      <c r="S9" s="91" t="s">
        <v>98</v>
      </c>
      <c r="T9" s="148"/>
      <c r="U9" s="148"/>
      <c r="V9" s="148"/>
      <c r="W9" s="148"/>
      <c r="X9" s="149"/>
      <c r="Y9" s="149"/>
      <c r="Z9" s="84" t="s">
        <v>93</v>
      </c>
      <c r="AA9" s="84" t="s">
        <v>94</v>
      </c>
      <c r="AB9" s="149"/>
    </row>
    <row r="10" spans="1:30" s="93" customFormat="1" x14ac:dyDescent="0.2">
      <c r="A10" s="92">
        <v>1</v>
      </c>
      <c r="B10" s="92">
        <v>2</v>
      </c>
      <c r="C10" s="92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0"/>
      <c r="M10" s="92">
        <v>12</v>
      </c>
      <c r="N10" s="90"/>
      <c r="O10" s="92">
        <v>13</v>
      </c>
      <c r="P10" s="90"/>
      <c r="Q10" s="90"/>
      <c r="R10" s="90"/>
      <c r="S10" s="90"/>
      <c r="T10" s="90"/>
      <c r="U10" s="90"/>
      <c r="V10" s="90"/>
      <c r="W10" s="90"/>
      <c r="X10" s="92">
        <v>14</v>
      </c>
      <c r="Y10" s="92">
        <v>15</v>
      </c>
      <c r="Z10" s="92">
        <v>16</v>
      </c>
      <c r="AA10" s="92">
        <v>17</v>
      </c>
      <c r="AB10" s="92">
        <v>18</v>
      </c>
    </row>
    <row r="11" spans="1:30" s="97" customFormat="1" ht="28.5" customHeight="1" x14ac:dyDescent="0.2">
      <c r="A11" s="94"/>
      <c r="B11" s="94" t="s">
        <v>2</v>
      </c>
      <c r="C11" s="94"/>
      <c r="D11" s="94"/>
      <c r="E11" s="94"/>
      <c r="F11" s="94"/>
      <c r="G11" s="94"/>
      <c r="H11" s="95"/>
      <c r="I11" s="94"/>
      <c r="J11" s="94"/>
      <c r="K11" s="96">
        <f>K12</f>
        <v>16434</v>
      </c>
      <c r="L11" s="96">
        <f t="shared" ref="L11:AA11" si="0">L12</f>
        <v>16434</v>
      </c>
      <c r="M11" s="96">
        <f t="shared" si="0"/>
        <v>15500</v>
      </c>
      <c r="N11" s="96">
        <f t="shared" si="0"/>
        <v>0</v>
      </c>
      <c r="O11" s="96">
        <f t="shared" si="0"/>
        <v>15500</v>
      </c>
      <c r="P11" s="96">
        <f t="shared" si="0"/>
        <v>200000</v>
      </c>
      <c r="Q11" s="96">
        <f t="shared" si="0"/>
        <v>570940</v>
      </c>
      <c r="R11" s="96">
        <f t="shared" si="0"/>
        <v>1200000</v>
      </c>
      <c r="S11" s="96">
        <f t="shared" si="0"/>
        <v>0</v>
      </c>
      <c r="T11" s="96">
        <f t="shared" si="0"/>
        <v>8491</v>
      </c>
      <c r="U11" s="96">
        <f t="shared" si="0"/>
        <v>250000</v>
      </c>
      <c r="V11" s="96">
        <f t="shared" si="0"/>
        <v>105000</v>
      </c>
      <c r="W11" s="96">
        <f t="shared" si="0"/>
        <v>534871</v>
      </c>
      <c r="X11" s="96">
        <f t="shared" si="0"/>
        <v>1500</v>
      </c>
      <c r="Y11" s="96">
        <f t="shared" si="0"/>
        <v>14000</v>
      </c>
      <c r="Z11" s="96">
        <f t="shared" si="0"/>
        <v>0</v>
      </c>
      <c r="AA11" s="96">
        <f t="shared" si="0"/>
        <v>0</v>
      </c>
      <c r="AB11" s="96"/>
      <c r="AD11" s="98"/>
    </row>
    <row r="12" spans="1:30" s="104" customFormat="1" ht="23.1" customHeight="1" x14ac:dyDescent="0.2">
      <c r="A12" s="99" t="s">
        <v>3</v>
      </c>
      <c r="B12" s="100" t="s">
        <v>16</v>
      </c>
      <c r="C12" s="101"/>
      <c r="D12" s="101"/>
      <c r="E12" s="101"/>
      <c r="F12" s="101"/>
      <c r="G12" s="101"/>
      <c r="H12" s="101"/>
      <c r="I12" s="101"/>
      <c r="J12" s="101"/>
      <c r="K12" s="102">
        <f>K14</f>
        <v>16434</v>
      </c>
      <c r="L12" s="102">
        <f t="shared" ref="L12:AA12" si="1">L14</f>
        <v>16434</v>
      </c>
      <c r="M12" s="102">
        <f t="shared" si="1"/>
        <v>15500</v>
      </c>
      <c r="N12" s="102">
        <f t="shared" si="1"/>
        <v>0</v>
      </c>
      <c r="O12" s="102">
        <f t="shared" si="1"/>
        <v>15500</v>
      </c>
      <c r="P12" s="102">
        <f t="shared" si="1"/>
        <v>200000</v>
      </c>
      <c r="Q12" s="102">
        <f t="shared" si="1"/>
        <v>570940</v>
      </c>
      <c r="R12" s="102">
        <f t="shared" si="1"/>
        <v>1200000</v>
      </c>
      <c r="S12" s="102">
        <f t="shared" si="1"/>
        <v>0</v>
      </c>
      <c r="T12" s="102">
        <f t="shared" si="1"/>
        <v>8491</v>
      </c>
      <c r="U12" s="102">
        <f t="shared" si="1"/>
        <v>250000</v>
      </c>
      <c r="V12" s="102">
        <f t="shared" si="1"/>
        <v>105000</v>
      </c>
      <c r="W12" s="102">
        <f t="shared" si="1"/>
        <v>534871</v>
      </c>
      <c r="X12" s="102">
        <f t="shared" si="1"/>
        <v>1500</v>
      </c>
      <c r="Y12" s="102">
        <f t="shared" si="1"/>
        <v>14000</v>
      </c>
      <c r="Z12" s="102">
        <f t="shared" si="1"/>
        <v>0</v>
      </c>
      <c r="AA12" s="102">
        <f t="shared" si="1"/>
        <v>0</v>
      </c>
      <c r="AB12" s="103"/>
    </row>
    <row r="13" spans="1:30" s="104" customFormat="1" ht="21" customHeight="1" x14ac:dyDescent="0.2">
      <c r="A13" s="99"/>
      <c r="B13" s="78" t="s">
        <v>106</v>
      </c>
      <c r="C13" s="105"/>
      <c r="D13" s="105"/>
      <c r="E13" s="105"/>
      <c r="F13" s="105"/>
      <c r="G13" s="105"/>
      <c r="H13" s="105"/>
      <c r="I13" s="105"/>
      <c r="J13" s="105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3"/>
    </row>
    <row r="14" spans="1:30" s="108" customFormat="1" ht="18.600000000000001" customHeight="1" x14ac:dyDescent="0.2">
      <c r="A14" s="79">
        <v>1</v>
      </c>
      <c r="B14" s="83" t="s">
        <v>37</v>
      </c>
      <c r="C14" s="79"/>
      <c r="D14" s="79"/>
      <c r="E14" s="79"/>
      <c r="F14" s="79"/>
      <c r="G14" s="79"/>
      <c r="H14" s="79"/>
      <c r="I14" s="79"/>
      <c r="J14" s="106"/>
      <c r="K14" s="102">
        <f>K16</f>
        <v>16434</v>
      </c>
      <c r="L14" s="102">
        <f t="shared" ref="L14:AA14" si="2">L16</f>
        <v>16434</v>
      </c>
      <c r="M14" s="102">
        <f t="shared" si="2"/>
        <v>15500</v>
      </c>
      <c r="N14" s="102">
        <f t="shared" si="2"/>
        <v>0</v>
      </c>
      <c r="O14" s="102">
        <f t="shared" si="2"/>
        <v>15500</v>
      </c>
      <c r="P14" s="102">
        <f t="shared" si="2"/>
        <v>200000</v>
      </c>
      <c r="Q14" s="102">
        <f t="shared" si="2"/>
        <v>570940</v>
      </c>
      <c r="R14" s="102">
        <f t="shared" si="2"/>
        <v>1200000</v>
      </c>
      <c r="S14" s="102">
        <f t="shared" si="2"/>
        <v>0</v>
      </c>
      <c r="T14" s="102">
        <f t="shared" si="2"/>
        <v>8491</v>
      </c>
      <c r="U14" s="102">
        <f t="shared" si="2"/>
        <v>250000</v>
      </c>
      <c r="V14" s="102">
        <f t="shared" si="2"/>
        <v>105000</v>
      </c>
      <c r="W14" s="102">
        <f t="shared" si="2"/>
        <v>534871</v>
      </c>
      <c r="X14" s="102">
        <f t="shared" si="2"/>
        <v>1500</v>
      </c>
      <c r="Y14" s="102">
        <f t="shared" si="2"/>
        <v>14000</v>
      </c>
      <c r="Z14" s="102">
        <f t="shared" si="2"/>
        <v>0</v>
      </c>
      <c r="AA14" s="102">
        <f t="shared" si="2"/>
        <v>0</v>
      </c>
      <c r="AB14" s="107"/>
    </row>
    <row r="15" spans="1:30" s="108" customFormat="1" ht="18.95" customHeight="1" x14ac:dyDescent="0.2">
      <c r="A15" s="105"/>
      <c r="B15" s="81" t="s">
        <v>64</v>
      </c>
      <c r="C15" s="79"/>
      <c r="D15" s="79"/>
      <c r="E15" s="79"/>
      <c r="F15" s="79"/>
      <c r="G15" s="79"/>
      <c r="H15" s="79"/>
      <c r="I15" s="79"/>
      <c r="J15" s="79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</row>
    <row r="16" spans="1:30" s="108" customFormat="1" ht="21.95" customHeight="1" x14ac:dyDescent="0.2">
      <c r="A16" s="99" t="s">
        <v>4</v>
      </c>
      <c r="B16" s="78" t="s">
        <v>37</v>
      </c>
      <c r="C16" s="79"/>
      <c r="D16" s="79"/>
      <c r="E16" s="79"/>
      <c r="F16" s="79"/>
      <c r="G16" s="79"/>
      <c r="H16" s="109"/>
      <c r="I16" s="79"/>
      <c r="J16" s="79"/>
      <c r="K16" s="103">
        <f>K17</f>
        <v>16434</v>
      </c>
      <c r="L16" s="103">
        <f t="shared" ref="L16:AA17" si="3">L17</f>
        <v>16434</v>
      </c>
      <c r="M16" s="103">
        <f t="shared" si="3"/>
        <v>15500</v>
      </c>
      <c r="N16" s="103">
        <f t="shared" si="3"/>
        <v>0</v>
      </c>
      <c r="O16" s="103">
        <f t="shared" si="3"/>
        <v>15500</v>
      </c>
      <c r="P16" s="103">
        <f t="shared" si="3"/>
        <v>200000</v>
      </c>
      <c r="Q16" s="103">
        <f t="shared" si="3"/>
        <v>570940</v>
      </c>
      <c r="R16" s="103">
        <f t="shared" si="3"/>
        <v>1200000</v>
      </c>
      <c r="S16" s="103">
        <f t="shared" si="3"/>
        <v>0</v>
      </c>
      <c r="T16" s="103">
        <f t="shared" si="3"/>
        <v>8491</v>
      </c>
      <c r="U16" s="103">
        <f t="shared" si="3"/>
        <v>250000</v>
      </c>
      <c r="V16" s="103">
        <f t="shared" si="3"/>
        <v>105000</v>
      </c>
      <c r="W16" s="103">
        <f t="shared" si="3"/>
        <v>534871</v>
      </c>
      <c r="X16" s="103">
        <f t="shared" si="3"/>
        <v>1500</v>
      </c>
      <c r="Y16" s="103">
        <f t="shared" si="3"/>
        <v>14000</v>
      </c>
      <c r="Z16" s="103">
        <f t="shared" si="3"/>
        <v>0</v>
      </c>
      <c r="AA16" s="103">
        <f t="shared" si="3"/>
        <v>0</v>
      </c>
      <c r="AB16" s="107"/>
    </row>
    <row r="17" spans="1:28" s="108" customFormat="1" ht="47.1" customHeight="1" x14ac:dyDescent="0.2">
      <c r="A17" s="99" t="s">
        <v>28</v>
      </c>
      <c r="B17" s="100" t="s">
        <v>114</v>
      </c>
      <c r="C17" s="79"/>
      <c r="D17" s="79"/>
      <c r="E17" s="79"/>
      <c r="F17" s="79"/>
      <c r="G17" s="79"/>
      <c r="H17" s="79"/>
      <c r="I17" s="79"/>
      <c r="J17" s="79"/>
      <c r="K17" s="103">
        <f>K18</f>
        <v>16434</v>
      </c>
      <c r="L17" s="103">
        <f t="shared" si="3"/>
        <v>16434</v>
      </c>
      <c r="M17" s="103">
        <f t="shared" si="3"/>
        <v>15500</v>
      </c>
      <c r="N17" s="103">
        <f t="shared" si="3"/>
        <v>0</v>
      </c>
      <c r="O17" s="103">
        <f t="shared" si="3"/>
        <v>15500</v>
      </c>
      <c r="P17" s="103">
        <f t="shared" si="3"/>
        <v>200000</v>
      </c>
      <c r="Q17" s="103">
        <f t="shared" si="3"/>
        <v>570940</v>
      </c>
      <c r="R17" s="103">
        <f t="shared" si="3"/>
        <v>1200000</v>
      </c>
      <c r="S17" s="103">
        <f t="shared" si="3"/>
        <v>0</v>
      </c>
      <c r="T17" s="103">
        <f t="shared" si="3"/>
        <v>8491</v>
      </c>
      <c r="U17" s="103">
        <f t="shared" si="3"/>
        <v>250000</v>
      </c>
      <c r="V17" s="103">
        <f t="shared" si="3"/>
        <v>105000</v>
      </c>
      <c r="W17" s="103">
        <f t="shared" si="3"/>
        <v>534871</v>
      </c>
      <c r="X17" s="103">
        <f t="shared" si="3"/>
        <v>1500</v>
      </c>
      <c r="Y17" s="103">
        <f t="shared" si="3"/>
        <v>14000</v>
      </c>
      <c r="Z17" s="103">
        <f t="shared" si="3"/>
        <v>0</v>
      </c>
      <c r="AA17" s="103">
        <f t="shared" si="3"/>
        <v>0</v>
      </c>
      <c r="AB17" s="107"/>
    </row>
    <row r="18" spans="1:28" s="116" customFormat="1" ht="17.100000000000001" customHeight="1" x14ac:dyDescent="0.2">
      <c r="A18" s="110"/>
      <c r="B18" s="111" t="s">
        <v>107</v>
      </c>
      <c r="C18" s="112"/>
      <c r="D18" s="112"/>
      <c r="E18" s="112"/>
      <c r="F18" s="112"/>
      <c r="G18" s="112"/>
      <c r="H18" s="112"/>
      <c r="I18" s="112"/>
      <c r="J18" s="112"/>
      <c r="K18" s="113">
        <f t="shared" ref="K18:Z18" si="4">K19</f>
        <v>16434</v>
      </c>
      <c r="L18" s="114">
        <f t="shared" si="4"/>
        <v>16434</v>
      </c>
      <c r="M18" s="113">
        <f t="shared" si="4"/>
        <v>15500</v>
      </c>
      <c r="N18" s="114">
        <f t="shared" si="4"/>
        <v>0</v>
      </c>
      <c r="O18" s="113">
        <f t="shared" si="4"/>
        <v>15500</v>
      </c>
      <c r="P18" s="114">
        <f t="shared" si="4"/>
        <v>200000</v>
      </c>
      <c r="Q18" s="114">
        <f t="shared" si="4"/>
        <v>570940</v>
      </c>
      <c r="R18" s="114">
        <f t="shared" si="4"/>
        <v>1200000</v>
      </c>
      <c r="S18" s="114">
        <f t="shared" si="4"/>
        <v>0</v>
      </c>
      <c r="T18" s="114">
        <f t="shared" si="4"/>
        <v>8491</v>
      </c>
      <c r="U18" s="114">
        <f t="shared" si="4"/>
        <v>250000</v>
      </c>
      <c r="V18" s="114">
        <f t="shared" si="4"/>
        <v>105000</v>
      </c>
      <c r="W18" s="114">
        <f t="shared" si="4"/>
        <v>534871</v>
      </c>
      <c r="X18" s="113">
        <f t="shared" si="4"/>
        <v>1500</v>
      </c>
      <c r="Y18" s="113">
        <f t="shared" si="4"/>
        <v>14000</v>
      </c>
      <c r="Z18" s="113">
        <f t="shared" si="4"/>
        <v>0</v>
      </c>
      <c r="AA18" s="113"/>
      <c r="AB18" s="115"/>
    </row>
    <row r="19" spans="1:28" s="86" customFormat="1" ht="45" x14ac:dyDescent="0.2">
      <c r="A19" s="117">
        <v>1</v>
      </c>
      <c r="B19" s="118" t="s">
        <v>116</v>
      </c>
      <c r="C19" s="79" t="s">
        <v>108</v>
      </c>
      <c r="D19" s="79" t="s">
        <v>71</v>
      </c>
      <c r="E19" s="79" t="s">
        <v>109</v>
      </c>
      <c r="F19" s="82">
        <v>8018367</v>
      </c>
      <c r="G19" s="79"/>
      <c r="H19" s="79"/>
      <c r="I19" s="79">
        <v>2023</v>
      </c>
      <c r="J19" s="79" t="s">
        <v>110</v>
      </c>
      <c r="K19" s="80">
        <v>16434</v>
      </c>
      <c r="L19" s="80">
        <v>16434</v>
      </c>
      <c r="M19" s="107">
        <v>15500</v>
      </c>
      <c r="N19" s="119"/>
      <c r="O19" s="107">
        <v>15500</v>
      </c>
      <c r="P19" s="119">
        <v>200000</v>
      </c>
      <c r="Q19" s="119">
        <f>8940+562000</f>
        <v>570940</v>
      </c>
      <c r="R19" s="119">
        <v>1200000</v>
      </c>
      <c r="S19" s="119"/>
      <c r="T19" s="119">
        <f>7269+1222</f>
        <v>8491</v>
      </c>
      <c r="U19" s="119">
        <v>250000</v>
      </c>
      <c r="V19" s="119">
        <f>5000+100000</f>
        <v>105000</v>
      </c>
      <c r="W19" s="119">
        <f>196467+148778+150000+39626</f>
        <v>534871</v>
      </c>
      <c r="X19" s="107">
        <v>1500</v>
      </c>
      <c r="Y19" s="107">
        <v>14000</v>
      </c>
      <c r="Z19" s="107"/>
      <c r="AA19" s="107"/>
      <c r="AB19" s="109"/>
    </row>
    <row r="20" spans="1:28" s="127" customFormat="1" ht="60" hidden="1" x14ac:dyDescent="0.2">
      <c r="A20" s="120"/>
      <c r="B20" s="121" t="s">
        <v>102</v>
      </c>
      <c r="C20" s="122"/>
      <c r="D20" s="122"/>
      <c r="E20" s="123" t="s">
        <v>104</v>
      </c>
      <c r="F20" s="122"/>
      <c r="G20" s="122"/>
      <c r="H20" s="122"/>
      <c r="I20" s="122"/>
      <c r="J20" s="122"/>
      <c r="K20" s="124"/>
      <c r="L20" s="125"/>
      <c r="M20" s="124"/>
      <c r="N20" s="125"/>
      <c r="O20" s="124"/>
      <c r="P20" s="125"/>
      <c r="Q20" s="125"/>
      <c r="R20" s="125"/>
      <c r="S20" s="125"/>
      <c r="T20" s="125"/>
      <c r="U20" s="125"/>
      <c r="V20" s="125"/>
      <c r="W20" s="125"/>
      <c r="X20" s="124"/>
      <c r="Y20" s="124">
        <f>250000-9358</f>
        <v>240642</v>
      </c>
      <c r="Z20" s="124"/>
      <c r="AA20" s="124"/>
      <c r="AB20" s="126"/>
    </row>
    <row r="21" spans="1:28" s="127" customFormat="1" ht="61.5" hidden="1" customHeight="1" x14ac:dyDescent="0.2">
      <c r="A21" s="120"/>
      <c r="B21" s="121" t="s">
        <v>103</v>
      </c>
      <c r="C21" s="122"/>
      <c r="D21" s="122"/>
      <c r="E21" s="123" t="s">
        <v>105</v>
      </c>
      <c r="F21" s="122"/>
      <c r="G21" s="122"/>
      <c r="H21" s="122"/>
      <c r="I21" s="122"/>
      <c r="J21" s="122"/>
      <c r="K21" s="124"/>
      <c r="L21" s="125"/>
      <c r="M21" s="124"/>
      <c r="N21" s="125"/>
      <c r="O21" s="124"/>
      <c r="P21" s="125"/>
      <c r="Q21" s="125"/>
      <c r="R21" s="125"/>
      <c r="S21" s="125"/>
      <c r="T21" s="125"/>
      <c r="U21" s="125"/>
      <c r="V21" s="125"/>
      <c r="W21" s="125"/>
      <c r="X21" s="124"/>
      <c r="Y21" s="124">
        <v>9358</v>
      </c>
      <c r="Z21" s="124"/>
      <c r="AA21" s="124"/>
      <c r="AB21" s="126"/>
    </row>
    <row r="22" spans="1:28" x14ac:dyDescent="0.25">
      <c r="A22" s="128"/>
      <c r="B22" s="129"/>
      <c r="C22" s="130"/>
      <c r="D22" s="130"/>
      <c r="E22" s="130"/>
      <c r="F22" s="130"/>
      <c r="G22" s="130"/>
      <c r="H22" s="131"/>
      <c r="I22" s="128"/>
      <c r="J22" s="128"/>
      <c r="K22" s="132"/>
      <c r="L22" s="133"/>
      <c r="M22" s="132"/>
      <c r="N22" s="133"/>
      <c r="O22" s="132"/>
      <c r="P22" s="133"/>
      <c r="Q22" s="133"/>
      <c r="R22" s="133"/>
      <c r="S22" s="133"/>
      <c r="T22" s="133"/>
      <c r="U22" s="133"/>
      <c r="V22" s="133"/>
      <c r="W22" s="133"/>
      <c r="X22" s="132"/>
      <c r="Y22" s="132"/>
      <c r="Z22" s="132"/>
      <c r="AA22" s="132"/>
      <c r="AB22" s="134"/>
    </row>
    <row r="23" spans="1:28" x14ac:dyDescent="0.25">
      <c r="H23" s="135"/>
      <c r="K23" s="136"/>
      <c r="L23" s="137"/>
      <c r="M23" s="136"/>
      <c r="N23" s="137"/>
      <c r="O23" s="136"/>
      <c r="P23" s="137"/>
      <c r="Q23" s="137"/>
      <c r="R23" s="137"/>
      <c r="S23" s="137"/>
      <c r="T23" s="137"/>
      <c r="U23" s="137"/>
      <c r="V23" s="137"/>
      <c r="W23" s="137"/>
      <c r="X23" s="136"/>
      <c r="Y23" s="136"/>
      <c r="Z23" s="136"/>
      <c r="AA23" s="136"/>
    </row>
    <row r="24" spans="1:28" ht="21.95" hidden="1" customHeight="1" x14ac:dyDescent="0.25">
      <c r="A24" s="147" t="s">
        <v>111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</row>
    <row r="25" spans="1:28" x14ac:dyDescent="0.25">
      <c r="H25" s="135"/>
      <c r="K25" s="136"/>
      <c r="L25" s="137"/>
      <c r="M25" s="136"/>
      <c r="N25" s="137"/>
      <c r="O25" s="136"/>
      <c r="P25" s="137"/>
      <c r="Q25" s="137"/>
      <c r="R25" s="137"/>
      <c r="S25" s="137"/>
      <c r="T25" s="137"/>
      <c r="U25" s="137"/>
      <c r="V25" s="137"/>
      <c r="W25" s="137"/>
      <c r="X25" s="136"/>
      <c r="Y25" s="136"/>
      <c r="Z25" s="136"/>
      <c r="AA25" s="136"/>
    </row>
    <row r="26" spans="1:28" x14ac:dyDescent="0.25">
      <c r="H26" s="135"/>
      <c r="K26" s="136"/>
      <c r="L26" s="137"/>
      <c r="M26" s="136"/>
      <c r="N26" s="137"/>
      <c r="O26" s="136"/>
      <c r="P26" s="137"/>
      <c r="Q26" s="137"/>
      <c r="R26" s="137"/>
      <c r="S26" s="137"/>
      <c r="T26" s="137"/>
      <c r="U26" s="137"/>
      <c r="V26" s="137"/>
      <c r="W26" s="137"/>
      <c r="X26" s="136"/>
      <c r="Y26" s="136"/>
      <c r="Z26" s="136"/>
      <c r="AA26" s="136"/>
    </row>
    <row r="27" spans="1:28" x14ac:dyDescent="0.25">
      <c r="H27" s="135"/>
      <c r="K27" s="136"/>
      <c r="L27" s="137"/>
      <c r="M27" s="136"/>
      <c r="N27" s="137"/>
      <c r="O27" s="136"/>
      <c r="P27" s="137"/>
      <c r="Q27" s="137"/>
      <c r="R27" s="137"/>
      <c r="S27" s="137"/>
      <c r="T27" s="137"/>
      <c r="U27" s="137"/>
      <c r="V27" s="137"/>
      <c r="W27" s="137"/>
      <c r="X27" s="136"/>
      <c r="Y27" s="136"/>
      <c r="Z27" s="136"/>
      <c r="AA27" s="136"/>
    </row>
    <row r="28" spans="1:28" x14ac:dyDescent="0.25">
      <c r="H28" s="135"/>
      <c r="K28" s="136"/>
      <c r="L28" s="137"/>
      <c r="M28" s="136"/>
      <c r="N28" s="137"/>
      <c r="O28" s="136"/>
      <c r="P28" s="137"/>
      <c r="Q28" s="137"/>
      <c r="R28" s="137"/>
      <c r="S28" s="137"/>
      <c r="T28" s="137"/>
      <c r="U28" s="137"/>
      <c r="V28" s="137"/>
      <c r="W28" s="137"/>
      <c r="X28" s="136"/>
      <c r="Y28" s="136"/>
      <c r="Z28" s="136"/>
      <c r="AA28" s="136"/>
    </row>
    <row r="29" spans="1:28" x14ac:dyDescent="0.25">
      <c r="H29" s="135"/>
      <c r="K29" s="136"/>
      <c r="L29" s="137"/>
      <c r="M29" s="136"/>
      <c r="N29" s="137"/>
      <c r="O29" s="136"/>
      <c r="P29" s="137"/>
      <c r="Q29" s="137"/>
      <c r="R29" s="137"/>
      <c r="S29" s="137"/>
      <c r="T29" s="137"/>
      <c r="U29" s="137"/>
      <c r="V29" s="137"/>
      <c r="W29" s="137"/>
      <c r="X29" s="136"/>
      <c r="Y29" s="136"/>
      <c r="Z29" s="136"/>
      <c r="AA29" s="136"/>
    </row>
    <row r="30" spans="1:28" x14ac:dyDescent="0.25">
      <c r="H30" s="135"/>
      <c r="K30" s="136"/>
      <c r="L30" s="137"/>
      <c r="M30" s="136"/>
      <c r="N30" s="137"/>
      <c r="O30" s="136"/>
      <c r="P30" s="137"/>
      <c r="Q30" s="137"/>
      <c r="R30" s="137"/>
      <c r="S30" s="137"/>
      <c r="T30" s="137"/>
      <c r="U30" s="137"/>
      <c r="V30" s="137"/>
      <c r="W30" s="137"/>
      <c r="X30" s="136"/>
      <c r="Y30" s="136"/>
      <c r="Z30" s="136"/>
      <c r="AA30" s="136"/>
    </row>
    <row r="31" spans="1:28" x14ac:dyDescent="0.25">
      <c r="H31" s="135"/>
      <c r="K31" s="136"/>
      <c r="L31" s="137"/>
      <c r="M31" s="136"/>
      <c r="N31" s="137"/>
      <c r="O31" s="136"/>
      <c r="P31" s="137"/>
      <c r="Q31" s="137"/>
      <c r="R31" s="137"/>
      <c r="S31" s="137"/>
      <c r="T31" s="137"/>
      <c r="U31" s="137"/>
      <c r="V31" s="137"/>
      <c r="W31" s="137"/>
      <c r="X31" s="136"/>
      <c r="Y31" s="136"/>
      <c r="Z31" s="136"/>
      <c r="AA31" s="136"/>
    </row>
    <row r="32" spans="1:28" x14ac:dyDescent="0.25">
      <c r="H32" s="135"/>
      <c r="K32" s="136"/>
      <c r="L32" s="137"/>
      <c r="M32" s="136"/>
      <c r="N32" s="137"/>
      <c r="O32" s="136"/>
      <c r="P32" s="137"/>
      <c r="Q32" s="137"/>
      <c r="R32" s="137"/>
      <c r="S32" s="137"/>
      <c r="T32" s="137"/>
      <c r="U32" s="137"/>
      <c r="V32" s="137"/>
      <c r="W32" s="137"/>
      <c r="X32" s="136"/>
      <c r="Y32" s="136"/>
      <c r="Z32" s="136"/>
      <c r="AA32" s="136"/>
    </row>
    <row r="33" spans="8:27" x14ac:dyDescent="0.25">
      <c r="H33" s="135"/>
      <c r="K33" s="136"/>
      <c r="L33" s="137"/>
      <c r="M33" s="136"/>
      <c r="N33" s="137"/>
      <c r="O33" s="136"/>
      <c r="P33" s="137"/>
      <c r="Q33" s="137"/>
      <c r="R33" s="137"/>
      <c r="S33" s="137"/>
      <c r="T33" s="137"/>
      <c r="U33" s="137"/>
      <c r="V33" s="137"/>
      <c r="W33" s="137"/>
      <c r="X33" s="136"/>
      <c r="Y33" s="136"/>
      <c r="Z33" s="136"/>
      <c r="AA33" s="136"/>
    </row>
    <row r="34" spans="8:27" x14ac:dyDescent="0.25">
      <c r="H34" s="135"/>
      <c r="K34" s="136"/>
      <c r="L34" s="137"/>
      <c r="M34" s="136"/>
      <c r="N34" s="137"/>
      <c r="O34" s="136"/>
      <c r="P34" s="137"/>
      <c r="Q34" s="137"/>
      <c r="R34" s="137"/>
      <c r="S34" s="137"/>
      <c r="T34" s="137"/>
      <c r="U34" s="137"/>
      <c r="V34" s="137"/>
      <c r="W34" s="137"/>
      <c r="X34" s="136"/>
      <c r="Y34" s="136"/>
      <c r="Z34" s="136"/>
      <c r="AA34" s="136"/>
    </row>
    <row r="35" spans="8:27" x14ac:dyDescent="0.25">
      <c r="H35" s="135"/>
      <c r="K35" s="136"/>
      <c r="L35" s="137"/>
      <c r="M35" s="136"/>
      <c r="N35" s="137"/>
      <c r="O35" s="136"/>
      <c r="P35" s="137"/>
      <c r="Q35" s="137"/>
      <c r="R35" s="137"/>
      <c r="S35" s="137"/>
      <c r="T35" s="137"/>
      <c r="U35" s="137"/>
      <c r="V35" s="137"/>
      <c r="W35" s="137"/>
      <c r="X35" s="136"/>
      <c r="Y35" s="136"/>
      <c r="Z35" s="136"/>
      <c r="AA35" s="136"/>
    </row>
    <row r="36" spans="8:27" x14ac:dyDescent="0.25">
      <c r="H36" s="135"/>
      <c r="K36" s="136"/>
      <c r="L36" s="137"/>
      <c r="M36" s="136"/>
      <c r="N36" s="137"/>
      <c r="O36" s="136"/>
      <c r="P36" s="137"/>
      <c r="Q36" s="137"/>
      <c r="R36" s="137"/>
      <c r="S36" s="137"/>
      <c r="T36" s="137"/>
      <c r="U36" s="137"/>
      <c r="V36" s="137"/>
      <c r="W36" s="137"/>
      <c r="X36" s="136"/>
      <c r="Y36" s="136"/>
      <c r="Z36" s="136"/>
      <c r="AA36" s="136"/>
    </row>
    <row r="37" spans="8:27" ht="33" customHeight="1" x14ac:dyDescent="0.25"/>
    <row r="39" spans="8:27" ht="15.6" customHeight="1" x14ac:dyDescent="0.25"/>
    <row r="40" spans="8:27" ht="14.1" customHeight="1" x14ac:dyDescent="0.25"/>
    <row r="41" spans="8:27" ht="14.1" customHeight="1" x14ac:dyDescent="0.25"/>
    <row r="46" spans="8:27" s="104" customFormat="1" ht="38.450000000000003" customHeight="1" x14ac:dyDescent="0.2">
      <c r="L46" s="138"/>
      <c r="N46" s="138"/>
      <c r="P46" s="138"/>
      <c r="Q46" s="138"/>
      <c r="R46" s="138"/>
      <c r="S46" s="138"/>
      <c r="T46" s="138"/>
      <c r="U46" s="138"/>
      <c r="V46" s="138"/>
      <c r="W46" s="138"/>
    </row>
    <row r="47" spans="8:27" s="104" customFormat="1" ht="65.45" customHeight="1" x14ac:dyDescent="0.2">
      <c r="L47" s="138"/>
      <c r="N47" s="138"/>
      <c r="P47" s="138"/>
      <c r="Q47" s="138"/>
      <c r="R47" s="138"/>
      <c r="S47" s="138"/>
      <c r="T47" s="138"/>
      <c r="U47" s="138"/>
      <c r="V47" s="138"/>
      <c r="W47" s="138"/>
    </row>
    <row r="48" spans="8:27" s="108" customFormat="1" ht="35.1" customHeight="1" x14ac:dyDescent="0.2">
      <c r="L48" s="139"/>
      <c r="N48" s="139"/>
      <c r="P48" s="139"/>
      <c r="Q48" s="139"/>
      <c r="R48" s="139"/>
      <c r="S48" s="139"/>
      <c r="T48" s="139"/>
      <c r="U48" s="139"/>
      <c r="V48" s="139"/>
      <c r="W48" s="139"/>
    </row>
    <row r="49" spans="12:23" s="108" customFormat="1" ht="52.5" customHeight="1" x14ac:dyDescent="0.2">
      <c r="L49" s="139"/>
      <c r="N49" s="139"/>
      <c r="P49" s="139"/>
      <c r="Q49" s="139"/>
      <c r="R49" s="139"/>
      <c r="S49" s="139"/>
      <c r="T49" s="139"/>
      <c r="U49" s="139"/>
      <c r="V49" s="139"/>
      <c r="W49" s="139"/>
    </row>
    <row r="50" spans="12:23" s="108" customFormat="1" ht="32.450000000000003" customHeight="1" x14ac:dyDescent="0.2">
      <c r="L50" s="139"/>
      <c r="N50" s="139"/>
      <c r="P50" s="139"/>
      <c r="Q50" s="139"/>
      <c r="R50" s="139"/>
      <c r="S50" s="139"/>
      <c r="T50" s="139"/>
      <c r="U50" s="139"/>
      <c r="V50" s="139"/>
      <c r="W50" s="139"/>
    </row>
    <row r="51" spans="12:23" s="108" customFormat="1" ht="43.5" customHeight="1" x14ac:dyDescent="0.2">
      <c r="L51" s="139"/>
      <c r="N51" s="139"/>
      <c r="P51" s="139"/>
      <c r="Q51" s="139"/>
      <c r="R51" s="139"/>
      <c r="S51" s="139"/>
      <c r="T51" s="139"/>
      <c r="U51" s="139"/>
      <c r="V51" s="139"/>
      <c r="W51" s="139"/>
    </row>
    <row r="52" spans="12:23" s="108" customFormat="1" ht="43.5" customHeight="1" x14ac:dyDescent="0.2">
      <c r="L52" s="139"/>
      <c r="N52" s="139"/>
      <c r="P52" s="139"/>
      <c r="Q52" s="139"/>
      <c r="R52" s="139"/>
      <c r="S52" s="139"/>
      <c r="T52" s="139"/>
      <c r="U52" s="139"/>
      <c r="V52" s="139"/>
      <c r="W52" s="139"/>
    </row>
    <row r="53" spans="12:23" s="108" customFormat="1" ht="43.5" customHeight="1" x14ac:dyDescent="0.2">
      <c r="L53" s="139"/>
      <c r="N53" s="139"/>
      <c r="P53" s="139"/>
      <c r="Q53" s="139"/>
      <c r="R53" s="139"/>
      <c r="S53" s="139"/>
      <c r="T53" s="139"/>
      <c r="U53" s="139"/>
      <c r="V53" s="139"/>
      <c r="W53" s="139"/>
    </row>
    <row r="54" spans="12:23" s="108" customFormat="1" ht="52.5" customHeight="1" x14ac:dyDescent="0.2">
      <c r="L54" s="139"/>
      <c r="N54" s="139"/>
      <c r="P54" s="139"/>
      <c r="Q54" s="139"/>
      <c r="R54" s="139"/>
      <c r="S54" s="139"/>
      <c r="T54" s="139"/>
      <c r="U54" s="139"/>
      <c r="V54" s="139"/>
      <c r="W54" s="139"/>
    </row>
    <row r="55" spans="12:23" s="108" customFormat="1" ht="52.5" customHeight="1" x14ac:dyDescent="0.2">
      <c r="L55" s="139"/>
      <c r="N55" s="139"/>
      <c r="P55" s="139"/>
      <c r="Q55" s="139"/>
      <c r="R55" s="139"/>
      <c r="S55" s="139"/>
      <c r="T55" s="139"/>
      <c r="U55" s="139"/>
      <c r="V55" s="139"/>
      <c r="W55" s="139"/>
    </row>
    <row r="56" spans="12:23" s="108" customFormat="1" ht="66.95" customHeight="1" x14ac:dyDescent="0.2">
      <c r="L56" s="139"/>
      <c r="N56" s="139"/>
      <c r="P56" s="139"/>
      <c r="Q56" s="139"/>
      <c r="R56" s="139"/>
      <c r="S56" s="139"/>
      <c r="T56" s="139"/>
      <c r="U56" s="139"/>
      <c r="V56" s="139"/>
      <c r="W56" s="139"/>
    </row>
    <row r="57" spans="12:23" s="108" customFormat="1" ht="39" customHeight="1" x14ac:dyDescent="0.2">
      <c r="L57" s="139"/>
      <c r="N57" s="139"/>
      <c r="P57" s="139"/>
      <c r="Q57" s="139"/>
      <c r="R57" s="139"/>
      <c r="S57" s="139"/>
      <c r="T57" s="139"/>
      <c r="U57" s="139"/>
      <c r="V57" s="139"/>
      <c r="W57" s="139"/>
    </row>
    <row r="58" spans="12:23" s="108" customFormat="1" ht="46.5" customHeight="1" x14ac:dyDescent="0.2">
      <c r="L58" s="139"/>
      <c r="N58" s="139"/>
      <c r="P58" s="139"/>
      <c r="Q58" s="139"/>
      <c r="R58" s="139"/>
      <c r="S58" s="139"/>
      <c r="T58" s="139"/>
      <c r="U58" s="139"/>
      <c r="V58" s="139"/>
      <c r="W58" s="139"/>
    </row>
    <row r="59" spans="12:23" s="108" customFormat="1" ht="46.5" customHeight="1" x14ac:dyDescent="0.2">
      <c r="L59" s="139"/>
      <c r="N59" s="139"/>
      <c r="P59" s="139"/>
      <c r="Q59" s="139"/>
      <c r="R59" s="139"/>
      <c r="S59" s="139"/>
      <c r="T59" s="139"/>
      <c r="U59" s="139"/>
      <c r="V59" s="139"/>
      <c r="W59" s="139"/>
    </row>
    <row r="60" spans="12:23" s="108" customFormat="1" ht="46.5" customHeight="1" x14ac:dyDescent="0.2">
      <c r="L60" s="139"/>
      <c r="N60" s="139"/>
      <c r="P60" s="139"/>
      <c r="Q60" s="139"/>
      <c r="R60" s="139"/>
      <c r="S60" s="139"/>
      <c r="T60" s="139"/>
      <c r="U60" s="139"/>
      <c r="V60" s="139"/>
      <c r="W60" s="139"/>
    </row>
    <row r="61" spans="12:23" s="108" customFormat="1" ht="46.5" customHeight="1" x14ac:dyDescent="0.2">
      <c r="L61" s="139"/>
      <c r="N61" s="139"/>
      <c r="P61" s="139"/>
      <c r="Q61" s="139"/>
      <c r="R61" s="139"/>
      <c r="S61" s="139"/>
      <c r="T61" s="139"/>
      <c r="U61" s="139"/>
      <c r="V61" s="139"/>
      <c r="W61" s="139"/>
    </row>
    <row r="62" spans="12:23" s="108" customFormat="1" ht="43.5" customHeight="1" x14ac:dyDescent="0.2">
      <c r="L62" s="139"/>
      <c r="N62" s="139"/>
      <c r="P62" s="139"/>
      <c r="Q62" s="139"/>
      <c r="R62" s="139"/>
      <c r="S62" s="139"/>
      <c r="T62" s="139"/>
      <c r="U62" s="139"/>
      <c r="V62" s="139"/>
      <c r="W62" s="139"/>
    </row>
    <row r="63" spans="12:23" s="108" customFormat="1" ht="43.5" customHeight="1" x14ac:dyDescent="0.2">
      <c r="L63" s="139"/>
      <c r="N63" s="139"/>
      <c r="P63" s="139"/>
      <c r="Q63" s="139"/>
      <c r="R63" s="139"/>
      <c r="S63" s="139"/>
      <c r="T63" s="139"/>
      <c r="U63" s="139"/>
      <c r="V63" s="139"/>
      <c r="W63" s="139"/>
    </row>
    <row r="64" spans="12:23" s="108" customFormat="1" ht="75.599999999999994" customHeight="1" x14ac:dyDescent="0.2">
      <c r="L64" s="139"/>
      <c r="N64" s="139"/>
      <c r="P64" s="139"/>
      <c r="Q64" s="139"/>
      <c r="R64" s="139"/>
      <c r="S64" s="139"/>
      <c r="T64" s="139"/>
      <c r="U64" s="139"/>
      <c r="V64" s="139"/>
      <c r="W64" s="139"/>
    </row>
    <row r="65" spans="12:23" s="108" customFormat="1" ht="72.599999999999994" customHeight="1" x14ac:dyDescent="0.2">
      <c r="L65" s="139"/>
      <c r="N65" s="139"/>
      <c r="P65" s="139"/>
      <c r="Q65" s="139"/>
      <c r="R65" s="139"/>
      <c r="S65" s="139"/>
      <c r="T65" s="139"/>
      <c r="U65" s="139"/>
      <c r="V65" s="139"/>
      <c r="W65" s="139"/>
    </row>
    <row r="66" spans="12:23" s="108" customFormat="1" ht="21.6" customHeight="1" x14ac:dyDescent="0.2">
      <c r="L66" s="139"/>
      <c r="N66" s="139"/>
      <c r="P66" s="139"/>
      <c r="Q66" s="139"/>
      <c r="R66" s="139"/>
      <c r="S66" s="139"/>
      <c r="T66" s="139"/>
      <c r="U66" s="139"/>
      <c r="V66" s="139"/>
      <c r="W66" s="139"/>
    </row>
    <row r="67" spans="12:23" s="108" customFormat="1" ht="47.1" customHeight="1" x14ac:dyDescent="0.2">
      <c r="L67" s="139"/>
      <c r="N67" s="139"/>
      <c r="P67" s="139"/>
      <c r="Q67" s="139"/>
      <c r="R67" s="139"/>
      <c r="S67" s="139"/>
      <c r="T67" s="139"/>
      <c r="U67" s="139"/>
      <c r="V67" s="139"/>
      <c r="W67" s="139"/>
    </row>
    <row r="68" spans="12:23" s="108" customFormat="1" ht="50.1" customHeight="1" x14ac:dyDescent="0.2">
      <c r="L68" s="139"/>
      <c r="N68" s="139"/>
      <c r="P68" s="139"/>
      <c r="Q68" s="139"/>
      <c r="R68" s="139"/>
      <c r="S68" s="139"/>
      <c r="T68" s="139"/>
      <c r="U68" s="139"/>
      <c r="V68" s="139"/>
      <c r="W68" s="139"/>
    </row>
    <row r="69" spans="12:23" s="104" customFormat="1" ht="72.599999999999994" customHeight="1" x14ac:dyDescent="0.2">
      <c r="L69" s="138"/>
      <c r="N69" s="138"/>
      <c r="P69" s="138"/>
      <c r="Q69" s="138"/>
      <c r="R69" s="138"/>
      <c r="S69" s="138"/>
      <c r="T69" s="138"/>
      <c r="U69" s="138"/>
      <c r="V69" s="138"/>
      <c r="W69" s="138"/>
    </row>
    <row r="70" spans="12:23" s="108" customFormat="1" ht="42.6" customHeight="1" x14ac:dyDescent="0.2">
      <c r="L70" s="139"/>
      <c r="N70" s="139"/>
      <c r="P70" s="139"/>
      <c r="Q70" s="139"/>
      <c r="R70" s="139"/>
      <c r="S70" s="139"/>
      <c r="T70" s="139"/>
      <c r="U70" s="139"/>
      <c r="V70" s="139"/>
      <c r="W70" s="139"/>
    </row>
    <row r="71" spans="12:23" s="108" customFormat="1" ht="42.6" customHeight="1" x14ac:dyDescent="0.2">
      <c r="L71" s="139"/>
      <c r="N71" s="139"/>
      <c r="P71" s="139"/>
      <c r="Q71" s="139"/>
      <c r="R71" s="139"/>
      <c r="S71" s="139"/>
      <c r="T71" s="139"/>
      <c r="U71" s="139"/>
      <c r="V71" s="139"/>
      <c r="W71" s="139"/>
    </row>
    <row r="72" spans="12:23" s="108" customFormat="1" ht="53.1" customHeight="1" x14ac:dyDescent="0.2">
      <c r="L72" s="139"/>
      <c r="N72" s="139"/>
      <c r="P72" s="139"/>
      <c r="Q72" s="139"/>
      <c r="R72" s="139"/>
      <c r="S72" s="139"/>
      <c r="T72" s="139"/>
      <c r="U72" s="139"/>
      <c r="V72" s="139"/>
      <c r="W72" s="139"/>
    </row>
    <row r="73" spans="12:23" s="104" customFormat="1" ht="24.95" customHeight="1" x14ac:dyDescent="0.2">
      <c r="L73" s="138"/>
      <c r="N73" s="138"/>
      <c r="P73" s="138"/>
      <c r="Q73" s="138"/>
      <c r="R73" s="138"/>
      <c r="S73" s="138"/>
      <c r="T73" s="138"/>
      <c r="U73" s="138"/>
      <c r="V73" s="138"/>
      <c r="W73" s="138"/>
    </row>
    <row r="74" spans="12:23" s="108" customFormat="1" ht="48" customHeight="1" x14ac:dyDescent="0.2">
      <c r="L74" s="139"/>
      <c r="N74" s="139"/>
      <c r="P74" s="139"/>
      <c r="Q74" s="139"/>
      <c r="R74" s="139"/>
      <c r="S74" s="139"/>
      <c r="T74" s="139"/>
      <c r="U74" s="139"/>
      <c r="V74" s="139"/>
      <c r="W74" s="139"/>
    </row>
    <row r="75" spans="12:23" s="108" customFormat="1" ht="46.5" customHeight="1" x14ac:dyDescent="0.2">
      <c r="L75" s="139"/>
      <c r="N75" s="139"/>
      <c r="P75" s="139"/>
      <c r="Q75" s="139"/>
      <c r="R75" s="139"/>
      <c r="S75" s="139"/>
      <c r="T75" s="139"/>
      <c r="U75" s="139"/>
      <c r="V75" s="139"/>
      <c r="W75" s="139"/>
    </row>
    <row r="76" spans="12:23" s="104" customFormat="1" ht="21.6" customHeight="1" x14ac:dyDescent="0.2">
      <c r="L76" s="138"/>
      <c r="N76" s="138"/>
      <c r="P76" s="138"/>
      <c r="Q76" s="138"/>
      <c r="R76" s="138"/>
      <c r="S76" s="138"/>
      <c r="T76" s="138"/>
      <c r="U76" s="138"/>
      <c r="V76" s="138"/>
      <c r="W76" s="138"/>
    </row>
    <row r="77" spans="12:23" s="108" customFormat="1" ht="54" customHeight="1" x14ac:dyDescent="0.2">
      <c r="L77" s="139"/>
      <c r="N77" s="139"/>
      <c r="P77" s="139"/>
      <c r="Q77" s="139"/>
      <c r="R77" s="139"/>
      <c r="S77" s="139"/>
      <c r="T77" s="139"/>
      <c r="U77" s="139"/>
      <c r="V77" s="139"/>
      <c r="W77" s="139"/>
    </row>
    <row r="78" spans="12:23" s="108" customFormat="1" ht="46.5" customHeight="1" x14ac:dyDescent="0.2">
      <c r="L78" s="139"/>
      <c r="N78" s="139"/>
      <c r="P78" s="139"/>
      <c r="Q78" s="139"/>
      <c r="R78" s="139"/>
      <c r="S78" s="139"/>
      <c r="T78" s="139"/>
      <c r="U78" s="139"/>
      <c r="V78" s="139"/>
      <c r="W78" s="139"/>
    </row>
    <row r="79" spans="12:23" s="104" customFormat="1" ht="21.6" customHeight="1" x14ac:dyDescent="0.2">
      <c r="L79" s="138"/>
      <c r="N79" s="138"/>
      <c r="P79" s="138"/>
      <c r="Q79" s="138"/>
      <c r="R79" s="138"/>
      <c r="S79" s="138"/>
      <c r="T79" s="138"/>
      <c r="U79" s="138"/>
      <c r="V79" s="138"/>
      <c r="W79" s="138"/>
    </row>
    <row r="80" spans="12:23" s="108" customFormat="1" ht="44.1" customHeight="1" x14ac:dyDescent="0.2">
      <c r="L80" s="139"/>
      <c r="N80" s="139"/>
      <c r="P80" s="139"/>
      <c r="Q80" s="139"/>
      <c r="R80" s="139"/>
      <c r="S80" s="139"/>
      <c r="T80" s="139"/>
      <c r="U80" s="139"/>
      <c r="V80" s="139"/>
      <c r="W80" s="139"/>
    </row>
    <row r="81" spans="12:23" s="108" customFormat="1" ht="45.95" customHeight="1" x14ac:dyDescent="0.2">
      <c r="L81" s="139"/>
      <c r="N81" s="139"/>
      <c r="P81" s="139"/>
      <c r="Q81" s="139"/>
      <c r="R81" s="139"/>
      <c r="S81" s="139"/>
      <c r="T81" s="139"/>
      <c r="U81" s="139"/>
      <c r="V81" s="139"/>
      <c r="W81" s="139"/>
    </row>
    <row r="82" spans="12:23" s="104" customFormat="1" ht="74.099999999999994" customHeight="1" x14ac:dyDescent="0.2">
      <c r="L82" s="138"/>
      <c r="N82" s="138"/>
      <c r="P82" s="138"/>
      <c r="Q82" s="138"/>
      <c r="R82" s="138"/>
      <c r="S82" s="138"/>
      <c r="T82" s="138"/>
      <c r="U82" s="138"/>
      <c r="V82" s="138"/>
      <c r="W82" s="138"/>
    </row>
    <row r="83" spans="12:23" s="108" customFormat="1" ht="45.6" customHeight="1" x14ac:dyDescent="0.2">
      <c r="L83" s="139"/>
      <c r="N83" s="139"/>
      <c r="P83" s="139"/>
      <c r="Q83" s="139"/>
      <c r="R83" s="139"/>
      <c r="S83" s="139"/>
      <c r="T83" s="139"/>
      <c r="U83" s="139"/>
      <c r="V83" s="139"/>
      <c r="W83" s="139"/>
    </row>
    <row r="84" spans="12:23" s="108" customFormat="1" ht="45.6" customHeight="1" x14ac:dyDescent="0.2">
      <c r="L84" s="139"/>
      <c r="N84" s="139"/>
      <c r="P84" s="139"/>
      <c r="Q84" s="139"/>
      <c r="R84" s="139"/>
      <c r="S84" s="139"/>
      <c r="T84" s="139"/>
      <c r="U84" s="139"/>
      <c r="V84" s="139"/>
      <c r="W84" s="139"/>
    </row>
    <row r="85" spans="12:23" s="108" customFormat="1" ht="53.45" customHeight="1" x14ac:dyDescent="0.2">
      <c r="L85" s="139"/>
      <c r="N85" s="139"/>
      <c r="P85" s="139"/>
      <c r="Q85" s="139"/>
      <c r="R85" s="139"/>
      <c r="S85" s="139"/>
      <c r="T85" s="139"/>
      <c r="U85" s="139"/>
      <c r="V85" s="139"/>
      <c r="W85" s="139"/>
    </row>
    <row r="86" spans="12:23" s="108" customFormat="1" ht="50.1" customHeight="1" x14ac:dyDescent="0.2">
      <c r="L86" s="139"/>
      <c r="N86" s="139"/>
      <c r="P86" s="139"/>
      <c r="Q86" s="139"/>
      <c r="R86" s="139"/>
      <c r="S86" s="139"/>
      <c r="T86" s="139"/>
      <c r="U86" s="139"/>
      <c r="V86" s="139"/>
      <c r="W86" s="139"/>
    </row>
    <row r="87" spans="12:23" s="108" customFormat="1" ht="64.5" customHeight="1" x14ac:dyDescent="0.2">
      <c r="L87" s="139"/>
      <c r="N87" s="139"/>
      <c r="P87" s="139"/>
      <c r="Q87" s="139"/>
      <c r="R87" s="139"/>
      <c r="S87" s="139"/>
      <c r="T87" s="139"/>
      <c r="U87" s="139"/>
      <c r="V87" s="139"/>
      <c r="W87" s="139"/>
    </row>
    <row r="88" spans="12:23" s="108" customFormat="1" ht="78" customHeight="1" x14ac:dyDescent="0.2">
      <c r="L88" s="139"/>
      <c r="N88" s="139"/>
      <c r="P88" s="139"/>
      <c r="Q88" s="139"/>
      <c r="R88" s="139"/>
      <c r="S88" s="139"/>
      <c r="T88" s="139"/>
      <c r="U88" s="139"/>
      <c r="V88" s="139"/>
      <c r="W88" s="139"/>
    </row>
    <row r="89" spans="12:23" s="108" customFormat="1" ht="63.6" customHeight="1" x14ac:dyDescent="0.2">
      <c r="L89" s="139"/>
      <c r="N89" s="139"/>
      <c r="P89" s="139"/>
      <c r="Q89" s="139"/>
      <c r="R89" s="139"/>
      <c r="S89" s="139"/>
      <c r="T89" s="139"/>
      <c r="U89" s="139"/>
      <c r="V89" s="139"/>
      <c r="W89" s="139"/>
    </row>
    <row r="90" spans="12:23" s="108" customFormat="1" ht="47.1" customHeight="1" x14ac:dyDescent="0.2">
      <c r="L90" s="139"/>
      <c r="N90" s="139"/>
      <c r="P90" s="139"/>
      <c r="Q90" s="139"/>
      <c r="R90" s="139"/>
      <c r="S90" s="139"/>
      <c r="T90" s="139"/>
      <c r="U90" s="139"/>
      <c r="V90" s="139"/>
      <c r="W90" s="139"/>
    </row>
    <row r="91" spans="12:23" s="108" customFormat="1" ht="47.1" customHeight="1" x14ac:dyDescent="0.2">
      <c r="L91" s="139"/>
      <c r="N91" s="139"/>
      <c r="P91" s="139"/>
      <c r="Q91" s="139"/>
      <c r="R91" s="139"/>
      <c r="S91" s="139"/>
      <c r="T91" s="139"/>
      <c r="U91" s="139"/>
      <c r="V91" s="139"/>
      <c r="W91" s="139"/>
    </row>
    <row r="92" spans="12:23" s="108" customFormat="1" ht="44.45" customHeight="1" x14ac:dyDescent="0.2">
      <c r="L92" s="139"/>
      <c r="N92" s="139"/>
      <c r="P92" s="139"/>
      <c r="Q92" s="139"/>
      <c r="R92" s="139"/>
      <c r="S92" s="139"/>
      <c r="T92" s="139"/>
      <c r="U92" s="139"/>
      <c r="V92" s="139"/>
      <c r="W92" s="139"/>
    </row>
    <row r="93" spans="12:23" s="108" customFormat="1" ht="44.45" customHeight="1" x14ac:dyDescent="0.2">
      <c r="L93" s="139"/>
      <c r="N93" s="139"/>
      <c r="P93" s="139"/>
      <c r="Q93" s="139"/>
      <c r="R93" s="139"/>
      <c r="S93" s="139"/>
      <c r="T93" s="139"/>
      <c r="U93" s="139"/>
      <c r="V93" s="139"/>
      <c r="W93" s="139"/>
    </row>
    <row r="94" spans="12:23" s="104" customFormat="1" ht="44.45" customHeight="1" x14ac:dyDescent="0.2">
      <c r="L94" s="138"/>
      <c r="N94" s="138"/>
      <c r="P94" s="138"/>
      <c r="Q94" s="138"/>
      <c r="R94" s="138"/>
      <c r="S94" s="138"/>
      <c r="T94" s="138"/>
      <c r="U94" s="138"/>
      <c r="V94" s="138"/>
      <c r="W94" s="138"/>
    </row>
    <row r="95" spans="12:23" s="108" customFormat="1" ht="82.5" customHeight="1" x14ac:dyDescent="0.2">
      <c r="L95" s="139"/>
      <c r="N95" s="139"/>
      <c r="P95" s="139"/>
      <c r="Q95" s="139"/>
      <c r="R95" s="139"/>
      <c r="S95" s="139"/>
      <c r="T95" s="139"/>
      <c r="U95" s="139"/>
      <c r="V95" s="139"/>
      <c r="W95" s="139"/>
    </row>
    <row r="96" spans="12:23" s="108" customFormat="1" ht="70.5" customHeight="1" x14ac:dyDescent="0.2">
      <c r="L96" s="139"/>
      <c r="N96" s="139"/>
      <c r="P96" s="139"/>
      <c r="Q96" s="139"/>
      <c r="R96" s="139"/>
      <c r="S96" s="139"/>
      <c r="T96" s="139"/>
      <c r="U96" s="139"/>
      <c r="V96" s="139"/>
      <c r="W96" s="139"/>
    </row>
    <row r="97" spans="3:23" s="108" customFormat="1" ht="75.599999999999994" customHeight="1" x14ac:dyDescent="0.2">
      <c r="L97" s="139"/>
      <c r="N97" s="139"/>
      <c r="P97" s="139"/>
      <c r="Q97" s="139"/>
      <c r="R97" s="139"/>
      <c r="S97" s="139"/>
      <c r="T97" s="139"/>
      <c r="U97" s="139"/>
      <c r="V97" s="139"/>
      <c r="W97" s="139"/>
    </row>
    <row r="112" spans="3:23" x14ac:dyDescent="0.25">
      <c r="C112" s="85"/>
      <c r="D112" s="85"/>
      <c r="E112" s="85"/>
      <c r="F112" s="85"/>
      <c r="G112" s="85"/>
      <c r="H112" s="85"/>
      <c r="L112" s="85"/>
    </row>
    <row r="113" spans="3:12" x14ac:dyDescent="0.25">
      <c r="C113" s="85"/>
      <c r="D113" s="85"/>
      <c r="E113" s="85"/>
      <c r="F113" s="85"/>
      <c r="G113" s="85"/>
      <c r="H113" s="85"/>
      <c r="L113" s="85"/>
    </row>
    <row r="114" spans="3:12" x14ac:dyDescent="0.25">
      <c r="C114" s="85"/>
      <c r="D114" s="85"/>
      <c r="E114" s="85"/>
      <c r="F114" s="85"/>
      <c r="G114" s="85"/>
      <c r="H114" s="85"/>
      <c r="L114" s="85"/>
    </row>
    <row r="115" spans="3:12" x14ac:dyDescent="0.25">
      <c r="C115" s="85"/>
      <c r="D115" s="85"/>
      <c r="E115" s="85"/>
      <c r="F115" s="85"/>
      <c r="G115" s="85"/>
      <c r="H115" s="85"/>
      <c r="L115" s="85"/>
    </row>
    <row r="116" spans="3:12" x14ac:dyDescent="0.25">
      <c r="C116" s="85"/>
      <c r="D116" s="85"/>
      <c r="E116" s="85"/>
      <c r="F116" s="85"/>
      <c r="G116" s="85"/>
      <c r="H116" s="85"/>
      <c r="L116" s="85"/>
    </row>
    <row r="117" spans="3:12" x14ac:dyDescent="0.25">
      <c r="C117" s="85"/>
      <c r="D117" s="85"/>
      <c r="E117" s="85"/>
      <c r="F117" s="85"/>
      <c r="G117" s="85"/>
      <c r="H117" s="85"/>
      <c r="L117" s="85"/>
    </row>
    <row r="118" spans="3:12" x14ac:dyDescent="0.25">
      <c r="C118" s="85"/>
      <c r="D118" s="85"/>
      <c r="E118" s="85"/>
      <c r="F118" s="85"/>
      <c r="G118" s="85"/>
      <c r="H118" s="85"/>
      <c r="L118" s="85"/>
    </row>
    <row r="119" spans="3:12" x14ac:dyDescent="0.25">
      <c r="C119" s="85"/>
      <c r="D119" s="85"/>
      <c r="E119" s="85"/>
      <c r="F119" s="85"/>
      <c r="G119" s="85"/>
      <c r="H119" s="85"/>
      <c r="L119" s="85"/>
    </row>
    <row r="120" spans="3:12" x14ac:dyDescent="0.25">
      <c r="C120" s="85"/>
      <c r="D120" s="85"/>
      <c r="E120" s="85"/>
      <c r="F120" s="85"/>
      <c r="G120" s="85"/>
      <c r="H120" s="85"/>
      <c r="L120" s="85"/>
    </row>
    <row r="121" spans="3:12" x14ac:dyDescent="0.25">
      <c r="C121" s="85"/>
      <c r="D121" s="85"/>
      <c r="E121" s="85"/>
      <c r="F121" s="85"/>
      <c r="G121" s="85"/>
      <c r="H121" s="85"/>
      <c r="L121" s="85"/>
    </row>
    <row r="122" spans="3:12" x14ac:dyDescent="0.25">
      <c r="C122" s="85"/>
      <c r="D122" s="85"/>
      <c r="E122" s="85"/>
      <c r="F122" s="85"/>
      <c r="G122" s="85"/>
      <c r="H122" s="85"/>
      <c r="L122" s="85"/>
    </row>
    <row r="123" spans="3:12" x14ac:dyDescent="0.25">
      <c r="C123" s="85"/>
      <c r="D123" s="85"/>
      <c r="E123" s="85"/>
      <c r="F123" s="85"/>
      <c r="G123" s="85"/>
      <c r="H123" s="85"/>
      <c r="L123" s="85"/>
    </row>
    <row r="124" spans="3:12" x14ac:dyDescent="0.25">
      <c r="C124" s="85"/>
      <c r="D124" s="85"/>
      <c r="E124" s="85"/>
      <c r="F124" s="85"/>
      <c r="G124" s="85"/>
      <c r="H124" s="85"/>
      <c r="L124" s="85"/>
    </row>
    <row r="125" spans="3:12" x14ac:dyDescent="0.25">
      <c r="C125" s="85"/>
      <c r="D125" s="85"/>
      <c r="E125" s="85"/>
      <c r="F125" s="85"/>
      <c r="G125" s="85"/>
      <c r="H125" s="85"/>
      <c r="L125" s="85"/>
    </row>
    <row r="126" spans="3:12" x14ac:dyDescent="0.25">
      <c r="C126" s="85"/>
      <c r="D126" s="85"/>
      <c r="E126" s="85"/>
      <c r="F126" s="85"/>
      <c r="G126" s="85"/>
      <c r="H126" s="85"/>
      <c r="L126" s="85"/>
    </row>
    <row r="127" spans="3:12" x14ac:dyDescent="0.25">
      <c r="C127" s="85"/>
      <c r="D127" s="85"/>
      <c r="E127" s="85"/>
      <c r="F127" s="85"/>
      <c r="G127" s="85"/>
      <c r="H127" s="85"/>
      <c r="L127" s="85"/>
    </row>
    <row r="128" spans="3:12" x14ac:dyDescent="0.25">
      <c r="C128" s="85"/>
      <c r="D128" s="85"/>
      <c r="E128" s="85"/>
      <c r="F128" s="85"/>
      <c r="G128" s="85"/>
      <c r="H128" s="85"/>
      <c r="L128" s="85"/>
    </row>
    <row r="129" spans="3:12" x14ac:dyDescent="0.25">
      <c r="C129" s="85"/>
      <c r="D129" s="85"/>
      <c r="E129" s="85"/>
      <c r="F129" s="85"/>
      <c r="G129" s="85"/>
      <c r="H129" s="85"/>
      <c r="L129" s="85"/>
    </row>
    <row r="130" spans="3:12" x14ac:dyDescent="0.25">
      <c r="C130" s="85"/>
      <c r="D130" s="85"/>
      <c r="E130" s="85"/>
      <c r="F130" s="85"/>
      <c r="G130" s="85"/>
      <c r="H130" s="85"/>
      <c r="L130" s="85"/>
    </row>
    <row r="131" spans="3:12" x14ac:dyDescent="0.25">
      <c r="C131" s="85"/>
      <c r="D131" s="85"/>
      <c r="E131" s="85"/>
      <c r="F131" s="85"/>
      <c r="G131" s="85"/>
      <c r="H131" s="85"/>
      <c r="L131" s="85"/>
    </row>
    <row r="132" spans="3:12" x14ac:dyDescent="0.25">
      <c r="C132" s="85"/>
      <c r="D132" s="85"/>
      <c r="E132" s="85"/>
      <c r="F132" s="85"/>
      <c r="G132" s="85"/>
      <c r="H132" s="85"/>
      <c r="L132" s="85"/>
    </row>
    <row r="133" spans="3:12" x14ac:dyDescent="0.25">
      <c r="C133" s="85"/>
      <c r="D133" s="85"/>
      <c r="E133" s="85"/>
      <c r="F133" s="85"/>
      <c r="G133" s="85"/>
      <c r="H133" s="85"/>
      <c r="L133" s="85"/>
    </row>
    <row r="134" spans="3:12" x14ac:dyDescent="0.25">
      <c r="C134" s="85"/>
      <c r="D134" s="85"/>
      <c r="E134" s="85"/>
      <c r="F134" s="85"/>
      <c r="G134" s="85"/>
      <c r="H134" s="85"/>
      <c r="L134" s="85"/>
    </row>
    <row r="135" spans="3:12" x14ac:dyDescent="0.25">
      <c r="C135" s="85"/>
      <c r="D135" s="85"/>
      <c r="E135" s="85"/>
      <c r="F135" s="85"/>
      <c r="G135" s="85"/>
      <c r="H135" s="85"/>
      <c r="L135" s="85"/>
    </row>
    <row r="136" spans="3:12" x14ac:dyDescent="0.25">
      <c r="C136" s="85"/>
      <c r="D136" s="85"/>
      <c r="E136" s="85"/>
      <c r="F136" s="85"/>
      <c r="G136" s="85"/>
      <c r="H136" s="85"/>
      <c r="L136" s="85"/>
    </row>
  </sheetData>
  <mergeCells count="31">
    <mergeCell ref="AB7:AB9"/>
    <mergeCell ref="J8:J9"/>
    <mergeCell ref="K8:M8"/>
    <mergeCell ref="P8:S8"/>
    <mergeCell ref="G7:G9"/>
    <mergeCell ref="H7:H9"/>
    <mergeCell ref="I7:I9"/>
    <mergeCell ref="J7:M7"/>
    <mergeCell ref="Y7:AA7"/>
    <mergeCell ref="A1:AB1"/>
    <mergeCell ref="A2:AB2"/>
    <mergeCell ref="A3:AB3"/>
    <mergeCell ref="A4:AB4"/>
    <mergeCell ref="Y6:AB6"/>
    <mergeCell ref="A5:AB5"/>
    <mergeCell ref="A24:AB24"/>
    <mergeCell ref="N7:N9"/>
    <mergeCell ref="Y8:Y9"/>
    <mergeCell ref="Z8:AA8"/>
    <mergeCell ref="O7:O9"/>
    <mergeCell ref="T7:T9"/>
    <mergeCell ref="U7:U9"/>
    <mergeCell ref="V7:V9"/>
    <mergeCell ref="W7:W9"/>
    <mergeCell ref="X7:X9"/>
    <mergeCell ref="A7:A9"/>
    <mergeCell ref="B7:B9"/>
    <mergeCell ref="C7:C9"/>
    <mergeCell ref="D7:D9"/>
    <mergeCell ref="E7:E9"/>
    <mergeCell ref="F7:F9"/>
  </mergeCells>
  <printOptions horizontalCentered="1"/>
  <pageMargins left="0.31496062992126" right="0.31496062992126" top="0.59055118110236204" bottom="0.47244094488188998" header="0.31496062992126" footer="0.31496062992126"/>
  <pageSetup paperSize="9" scale="57" fitToHeight="0" orientation="landscape" verticalDpi="4294967295" r:id="rId1"/>
  <headerFooter>
    <oddFooter>&amp;R&amp;"Times New Roman,Regular"&amp;P/&amp;N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PL2 PAVon</vt:lpstr>
      <vt:lpstr>PL-NSTW</vt:lpstr>
      <vt:lpstr>'PL-NSTW'!Print_Area</vt:lpstr>
      <vt:lpstr>'PL2 PAVon'!Print_Titles</vt:lpstr>
      <vt:lpstr>'PL-NSTW'!Print_Titles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</cp:lastModifiedBy>
  <cp:lastPrinted>2024-11-18T01:08:33Z</cp:lastPrinted>
  <dcterms:created xsi:type="dcterms:W3CDTF">2021-07-05T09:31:15Z</dcterms:created>
  <dcterms:modified xsi:type="dcterms:W3CDTF">2024-11-18T01:08:40Z</dcterms:modified>
</cp:coreProperties>
</file>